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35" windowWidth="20730" windowHeight="9780"/>
  </bookViews>
  <sheets>
    <sheet name="Bill" sheetId="1" r:id="rId1"/>
    <sheet name="Calculation" sheetId="2" r:id="rId2"/>
  </sheets>
  <definedNames>
    <definedName name="_xlnm.Print_Area" localSheetId="0">Bill!$A$1:$H$68</definedName>
  </definedNames>
  <calcPr calcId="124519"/>
</workbook>
</file>

<file path=xl/calcChain.xml><?xml version="1.0" encoding="utf-8"?>
<calcChain xmlns="http://schemas.openxmlformats.org/spreadsheetml/2006/main">
  <c r="S4" i="2"/>
  <c r="S8"/>
  <c r="S6"/>
  <c r="S7"/>
  <c r="S5"/>
  <c r="M8" l="1"/>
  <c r="N8"/>
  <c r="M9"/>
  <c r="N9"/>
  <c r="O9"/>
  <c r="M10"/>
  <c r="N10"/>
  <c r="M11"/>
  <c r="N11"/>
  <c r="M12"/>
  <c r="N12"/>
  <c r="M13"/>
  <c r="N13"/>
  <c r="M14"/>
  <c r="N14"/>
  <c r="K14" s="1"/>
  <c r="M15"/>
  <c r="N15"/>
  <c r="M16"/>
  <c r="N16"/>
  <c r="K16" s="1"/>
  <c r="M17"/>
  <c r="N17"/>
  <c r="M18"/>
  <c r="N18"/>
  <c r="K18" s="1"/>
  <c r="L18"/>
  <c r="L17"/>
  <c r="K17" s="1"/>
  <c r="L16"/>
  <c r="L15"/>
  <c r="L14"/>
  <c r="L13"/>
  <c r="K13" s="1"/>
  <c r="L12"/>
  <c r="L11"/>
  <c r="L10"/>
  <c r="L9"/>
  <c r="L8"/>
  <c r="K19"/>
  <c r="K4"/>
  <c r="R3"/>
  <c r="Q3"/>
  <c r="C61" i="1"/>
  <c r="D58" s="1"/>
  <c r="K7" i="2" l="1"/>
  <c r="K5"/>
  <c r="K11"/>
  <c r="K9"/>
  <c r="K8"/>
  <c r="K12"/>
  <c r="K15"/>
  <c r="K6"/>
  <c r="K10"/>
  <c r="D60" i="1"/>
  <c r="D56"/>
  <c r="D57"/>
  <c r="D59"/>
  <c r="P21" i="2"/>
  <c r="O21"/>
  <c r="N21"/>
  <c r="M21"/>
  <c r="L21"/>
  <c r="T5" l="1"/>
  <c r="V5"/>
  <c r="U5"/>
  <c r="T6"/>
  <c r="V6"/>
  <c r="U6"/>
  <c r="U7"/>
  <c r="T7"/>
  <c r="V7"/>
  <c r="K21"/>
</calcChain>
</file>

<file path=xl/sharedStrings.xml><?xml version="1.0" encoding="utf-8"?>
<sst xmlns="http://schemas.openxmlformats.org/spreadsheetml/2006/main" count="193" uniqueCount="135">
  <si>
    <t>Office of</t>
  </si>
  <si>
    <t xml:space="preserve">     DELHI TRANSCO LTD.</t>
  </si>
  <si>
    <t>33kV Grid Sub-Station Building</t>
  </si>
  <si>
    <t xml:space="preserve">  STATE LOAD DESPATCH CENTER</t>
  </si>
  <si>
    <t>Minto Road, New Delhi-110002</t>
  </si>
  <si>
    <r>
      <rPr>
        <b/>
        <sz val="10"/>
        <rFont val="Calibri"/>
        <family val="2"/>
      </rPr>
      <t xml:space="preserve">REGD. OFFICE : </t>
    </r>
    <r>
      <rPr>
        <sz val="10"/>
        <rFont val="Calibri"/>
        <family val="2"/>
      </rPr>
      <t>SHAKTI SADAN BUILDING, KOTLA ROAD,                                                                NEW DELHI-110002</t>
    </r>
  </si>
  <si>
    <t>Ph. No.</t>
  </si>
  <si>
    <t>23221064, 23221175</t>
  </si>
  <si>
    <t>Fax No.</t>
  </si>
  <si>
    <t xml:space="preserve"> 23221012, 23221059</t>
  </si>
  <si>
    <t>www.dtl.gov.in                   www.delhisldc.org</t>
  </si>
  <si>
    <t xml:space="preserve">No. </t>
  </si>
  <si>
    <t xml:space="preserve">ISSUE DATE: </t>
  </si>
  <si>
    <t>To</t>
  </si>
  <si>
    <t>AVP(PMG), BSES Yamuna Power Ltd</t>
  </si>
  <si>
    <t>Shakti kiran building,Karkarduma,Delhi-92</t>
  </si>
  <si>
    <t>AVP(PMG), BSES Rajdhani Power Ltd</t>
  </si>
  <si>
    <t>2nd Floor B-Block, BSES Bhawan, Nehru Place, New Delhi-110019</t>
  </si>
  <si>
    <t xml:space="preserve">HoD (PP&amp;Gen), TPDDL  </t>
  </si>
  <si>
    <t>Corp. Office, 3rd Fl, S/stn Bldg, Hudson Lines, Kingsway Camp,Delhi-19</t>
  </si>
  <si>
    <t xml:space="preserve">The Secretary, NDMC </t>
  </si>
  <si>
    <t>Palika Kendra, New Delhi - 110001</t>
  </si>
  <si>
    <t xml:space="preserve">G.E (Ultilties),Electric Supply </t>
  </si>
  <si>
    <t>Kotwali Road,Near Gopinath Bazar, Delhi Cantt., New Delhi - 110010</t>
  </si>
  <si>
    <t xml:space="preserve">Subject : </t>
  </si>
  <si>
    <t xml:space="preserve">Financial Year : </t>
  </si>
  <si>
    <t xml:space="preserve">Sir, </t>
  </si>
  <si>
    <t xml:space="preserve">        Yours faithfully</t>
  </si>
  <si>
    <t xml:space="preserve"> Manager   (Energy Accounting Cell)</t>
  </si>
  <si>
    <t>Copy for favour of kind information to:</t>
  </si>
  <si>
    <t>Secretary, DERC</t>
  </si>
  <si>
    <t>Director (Operations), DTL</t>
  </si>
  <si>
    <t>Chair Person (DPPG)</t>
  </si>
  <si>
    <t>CEO, BSES Rajdhani Power Ltd.</t>
  </si>
  <si>
    <t>BSEB Bhavan, Nehru Place, New Delhi-110019</t>
  </si>
  <si>
    <t>CEO, BSES Yamuna Power Ltd.</t>
  </si>
  <si>
    <t>Shakti Kiran Bldg, Karkardooma, New Delhi-110092</t>
  </si>
  <si>
    <t>MD, TPDDL</t>
  </si>
  <si>
    <t>Kingsway Camp, Hudson Lane, Delhi -110009</t>
  </si>
  <si>
    <t>ISGS Generators</t>
  </si>
  <si>
    <t>BRPL</t>
  </si>
  <si>
    <t>BYPL</t>
  </si>
  <si>
    <t>TPDDL</t>
  </si>
  <si>
    <t>NDMC</t>
  </si>
  <si>
    <t>Ex bus Schedule</t>
  </si>
  <si>
    <t>SEA</t>
  </si>
  <si>
    <t>NLDC</t>
  </si>
  <si>
    <t>Discom Name</t>
  </si>
  <si>
    <t>Total</t>
  </si>
  <si>
    <t>Dy. General Manager (EAC)</t>
  </si>
  <si>
    <t xml:space="preserve"> The SCED (Security Constrained Economic Dispatch) Benefits Disbursement Statement for the Delhi state for the above period (FOR PAYMENT PURPOSE) is enclosed.</t>
  </si>
  <si>
    <t xml:space="preserve">               In case of any discrepancy in this SCED Benefits Disbursement Statement, you are requested to kindly bring the same to the notice of SLDC within 20 days from the issuance of this account, otherwise this account will be treated as final.</t>
  </si>
  <si>
    <t xml:space="preserve">              This SCED Benefits Disbursement Statement is issued as per CERC orders dt. 31.01.2019 &amp; 11.09.2019, the amount to be disbursed to Delhi distribution utlities i.e. the original beneficiaries of SCED generators.</t>
  </si>
  <si>
    <t>Amount 
(in Lakhs Rs.)</t>
  </si>
  <si>
    <t>Discom Schedule
(in MUs)</t>
  </si>
  <si>
    <t>Total schedule Energy(Mwh) in NLDC</t>
  </si>
  <si>
    <t xml:space="preserve"> Total sharing in (Rs) NLDC</t>
  </si>
  <si>
    <t>Stations</t>
  </si>
  <si>
    <t>Total for</t>
  </si>
  <si>
    <t>N. Railway</t>
  </si>
  <si>
    <t>State in Mus</t>
  </si>
  <si>
    <t>SINGRAULI</t>
  </si>
  <si>
    <t>UNCHAHAR-I</t>
  </si>
  <si>
    <t>UNCHAHAR-II</t>
  </si>
  <si>
    <t>UNCHAHAR-III</t>
  </si>
  <si>
    <t>SASAN</t>
  </si>
  <si>
    <t>Talcher</t>
  </si>
  <si>
    <t>N.Rail</t>
  </si>
  <si>
    <t>TOTAL</t>
  </si>
  <si>
    <t>Delhi (NRPC/ERPC REA)</t>
  </si>
  <si>
    <t>ANTA GF</t>
  </si>
  <si>
    <t>ANTA RF</t>
  </si>
  <si>
    <t>ANTA CRF</t>
  </si>
  <si>
    <t>AURIYA CRF</t>
  </si>
  <si>
    <t>AURIYA GF</t>
  </si>
  <si>
    <t>AURIYA LF</t>
  </si>
  <si>
    <t>AURIYA RF</t>
  </si>
  <si>
    <t>BAIRASIUL</t>
  </si>
  <si>
    <t>CHAMERAHEP</t>
  </si>
  <si>
    <t>CHAMERA-II HEP</t>
  </si>
  <si>
    <t>CHAMERA-III HEP</t>
  </si>
  <si>
    <t>DADRI CRF</t>
  </si>
  <si>
    <t>DADRI GF</t>
  </si>
  <si>
    <t>DADRI LF</t>
  </si>
  <si>
    <t>DADRI RF</t>
  </si>
  <si>
    <t>DADRI TPS</t>
  </si>
  <si>
    <t>DADRI-II TPS</t>
  </si>
  <si>
    <t xml:space="preserve">DHAULIGANGA </t>
  </si>
  <si>
    <t>DULAHSTI HEP</t>
  </si>
  <si>
    <t>JHAJJAR</t>
  </si>
  <si>
    <t>ANTA LF</t>
  </si>
  <si>
    <t>KOTESHWAR</t>
  </si>
  <si>
    <t>NAPP</t>
  </si>
  <si>
    <t>NAPTHA JHAKRI*</t>
  </si>
  <si>
    <t>RAPP C</t>
  </si>
  <si>
    <t>RIHAND STPS</t>
  </si>
  <si>
    <t>RIHAND-II STPS</t>
  </si>
  <si>
    <t>RIHAND-III STPS</t>
  </si>
  <si>
    <t>SEWA-II HEP</t>
  </si>
  <si>
    <t>SALAL HEP</t>
  </si>
  <si>
    <t>TEHRI HEP</t>
  </si>
  <si>
    <t>TANAKPUR</t>
  </si>
  <si>
    <t>URI HEP</t>
  </si>
  <si>
    <t>URI -II HEP</t>
  </si>
  <si>
    <t>PARBATI-III</t>
  </si>
  <si>
    <t>FARAKA</t>
  </si>
  <si>
    <t>KAHALGAON-I</t>
  </si>
  <si>
    <t>KAHALGAON-II</t>
  </si>
  <si>
    <t>Nabinagar STPS(BRBCL)</t>
  </si>
  <si>
    <t>SINGRAULI HYDRO</t>
  </si>
  <si>
    <t>General Manager (T),SLDC</t>
  </si>
  <si>
    <t>BRBCL</t>
  </si>
  <si>
    <t>FSTPP-I &amp; II</t>
  </si>
  <si>
    <t>KHSTPP-I</t>
  </si>
  <si>
    <t>KHSTPP-II</t>
  </si>
  <si>
    <t>Dadri-I</t>
  </si>
  <si>
    <t>Dadri-II</t>
  </si>
  <si>
    <t>Jhajjar</t>
  </si>
  <si>
    <t>Rihand-I</t>
  </si>
  <si>
    <t>Rihand-II</t>
  </si>
  <si>
    <t>Rihand-III</t>
  </si>
  <si>
    <t>Unchahar-I</t>
  </si>
  <si>
    <t>Unchahar-II</t>
  </si>
  <si>
    <t>Unchahar-III</t>
  </si>
  <si>
    <t>Singrauli</t>
  </si>
  <si>
    <t>MPL</t>
  </si>
  <si>
    <t>TALA</t>
  </si>
  <si>
    <t>SCED Benefits Disbursement Statement for the Month of April 2021</t>
  </si>
  <si>
    <t>Manager (Energy Accounting)</t>
  </si>
  <si>
    <t>Abstract of SCED account for the Month of April-2021</t>
  </si>
  <si>
    <t>2021 -22</t>
  </si>
  <si>
    <t>Note:</t>
  </si>
  <si>
    <t>Amount would be disbursed to the utilties after recevial of same from NLDC (POSOCO).</t>
  </si>
  <si>
    <t>03.12.2021</t>
  </si>
  <si>
    <t>F.DTL/207/2021-22/Manager(EA)/533</t>
  </si>
</sst>
</file>

<file path=xl/styles.xml><?xml version="1.0" encoding="utf-8"?>
<styleSheet xmlns="http://schemas.openxmlformats.org/spreadsheetml/2006/main">
  <numFmts count="5">
    <numFmt numFmtId="164" formatCode="0.00000"/>
    <numFmt numFmtId="165" formatCode="0.000000"/>
    <numFmt numFmtId="166" formatCode="0.0000000"/>
    <numFmt numFmtId="167" formatCode="[$-409]d\-mmm\-yy;@"/>
    <numFmt numFmtId="168" formatCode="0.000"/>
  </numFmts>
  <fonts count="27">
    <font>
      <sz val="11"/>
      <color theme="1"/>
      <name val="Calibri"/>
      <family val="2"/>
      <scheme val="minor"/>
    </font>
    <font>
      <b/>
      <sz val="11"/>
      <color theme="1"/>
      <name val="Calibri"/>
      <family val="2"/>
      <scheme val="minor"/>
    </font>
    <font>
      <sz val="11"/>
      <name val="Calibri"/>
      <family val="2"/>
    </font>
    <font>
      <b/>
      <sz val="18"/>
      <name val="Calibri"/>
      <family val="2"/>
    </font>
    <font>
      <b/>
      <sz val="11"/>
      <name val="Calibri"/>
      <family val="2"/>
    </font>
    <font>
      <b/>
      <sz val="14"/>
      <name val="Calibri"/>
      <family val="2"/>
    </font>
    <font>
      <sz val="10"/>
      <name val="Calibri"/>
      <family val="2"/>
    </font>
    <font>
      <b/>
      <sz val="10"/>
      <name val="Calibri"/>
      <family val="2"/>
    </font>
    <font>
      <b/>
      <sz val="11"/>
      <color indexed="30"/>
      <name val="Calibri"/>
      <family val="2"/>
    </font>
    <font>
      <b/>
      <sz val="11"/>
      <color indexed="10"/>
      <name val="Calibri"/>
      <family val="2"/>
    </font>
    <font>
      <sz val="12"/>
      <name val="Times New Roman"/>
      <family val="1"/>
    </font>
    <font>
      <b/>
      <sz val="14"/>
      <name val="Book Antiqua"/>
      <family val="1"/>
    </font>
    <font>
      <sz val="12"/>
      <name val="Book Antiqua"/>
      <family val="1"/>
    </font>
    <font>
      <sz val="11"/>
      <name val="Book Antiqua"/>
      <family val="1"/>
    </font>
    <font>
      <b/>
      <sz val="16"/>
      <name val="Book Antiqua"/>
      <family val="1"/>
    </font>
    <font>
      <sz val="10"/>
      <name val="Book Antiqua"/>
      <family val="1"/>
    </font>
    <font>
      <b/>
      <sz val="12"/>
      <name val="Calibri"/>
      <family val="2"/>
    </font>
    <font>
      <sz val="12"/>
      <name val="Calibri"/>
      <family val="2"/>
    </font>
    <font>
      <sz val="10"/>
      <name val="Arial"/>
      <family val="2"/>
    </font>
    <font>
      <b/>
      <sz val="12"/>
      <name val="Calibri"/>
      <family val="2"/>
      <scheme val="minor"/>
    </font>
    <font>
      <sz val="11"/>
      <name val="Times New Roman"/>
      <family val="1"/>
    </font>
    <font>
      <sz val="14"/>
      <color theme="1"/>
      <name val="Calibri"/>
      <family val="2"/>
      <scheme val="minor"/>
    </font>
    <font>
      <b/>
      <sz val="10"/>
      <name val="Arial"/>
      <family val="2"/>
    </font>
    <font>
      <sz val="8"/>
      <name val="Arial"/>
      <family val="2"/>
    </font>
    <font>
      <sz val="8"/>
      <name val="Verdana"/>
      <family val="2"/>
    </font>
    <font>
      <b/>
      <sz val="8"/>
      <name val="Verdana"/>
      <family val="2"/>
    </font>
    <font>
      <sz val="11"/>
      <color theme="1"/>
      <name val="Calibri"/>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5" tint="0.59999389629810485"/>
        <bgColor indexed="64"/>
      </patternFill>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28">
    <xf numFmtId="0" fontId="0" fillId="0" borderId="0" xfId="0"/>
    <xf numFmtId="0" fontId="2" fillId="0" borderId="4" xfId="0" applyFont="1" applyBorder="1" applyAlignment="1">
      <alignment horizontal="right"/>
    </xf>
    <xf numFmtId="0" fontId="2" fillId="0" borderId="0" xfId="0" applyFont="1" applyBorder="1"/>
    <xf numFmtId="0" fontId="2" fillId="0" borderId="5" xfId="0" applyFont="1" applyBorder="1" applyAlignment="1">
      <alignment horizontal="right"/>
    </xf>
    <xf numFmtId="0" fontId="2" fillId="0" borderId="6" xfId="0" applyFont="1" applyBorder="1"/>
    <xf numFmtId="0" fontId="2" fillId="0" borderId="8" xfId="0" applyFont="1" applyBorder="1" applyAlignment="1">
      <alignment horizontal="right"/>
    </xf>
    <xf numFmtId="0" fontId="2" fillId="0" borderId="9" xfId="0" applyFont="1" applyBorder="1"/>
    <xf numFmtId="0" fontId="2" fillId="0" borderId="9" xfId="0" applyFont="1" applyBorder="1" applyAlignment="1">
      <alignment horizontal="center"/>
    </xf>
    <xf numFmtId="0" fontId="2" fillId="0" borderId="10" xfId="0" applyFont="1" applyBorder="1" applyAlignment="1">
      <alignment horizontal="right"/>
    </xf>
    <xf numFmtId="0" fontId="2" fillId="0" borderId="0" xfId="0" applyFont="1"/>
    <xf numFmtId="0" fontId="2" fillId="0" borderId="0" xfId="0" applyFont="1" applyAlignment="1"/>
    <xf numFmtId="0" fontId="10" fillId="0" borderId="0" xfId="0" applyFont="1"/>
    <xf numFmtId="0" fontId="2" fillId="0" borderId="0" xfId="0" applyFont="1" applyAlignment="1">
      <alignment horizontal="center" wrapText="1"/>
    </xf>
    <xf numFmtId="0" fontId="2" fillId="0" borderId="0" xfId="0" applyFont="1" applyAlignment="1">
      <alignment horizontal="center"/>
    </xf>
    <xf numFmtId="0" fontId="4" fillId="0" borderId="0" xfId="0" applyFont="1" applyBorder="1" applyAlignment="1">
      <alignment horizontal="center"/>
    </xf>
    <xf numFmtId="0" fontId="6" fillId="0" borderId="0" xfId="0" applyFont="1"/>
    <xf numFmtId="0" fontId="6" fillId="0" borderId="0" xfId="0" applyFont="1" applyAlignment="1">
      <alignment horizontal="left"/>
    </xf>
    <xf numFmtId="0" fontId="6" fillId="0" borderId="0" xfId="0" applyFont="1" applyAlignment="1"/>
    <xf numFmtId="0" fontId="11" fillId="0" borderId="0" xfId="0" applyFont="1"/>
    <xf numFmtId="0" fontId="12" fillId="0" borderId="0" xfId="0" applyFont="1"/>
    <xf numFmtId="164" fontId="13" fillId="0" borderId="0" xfId="0" applyNumberFormat="1" applyFont="1" applyAlignment="1"/>
    <xf numFmtId="0" fontId="14" fillId="0" borderId="0" xfId="0" applyFont="1" applyAlignment="1">
      <alignment horizontal="center"/>
    </xf>
    <xf numFmtId="0" fontId="15" fillId="0" borderId="0" xfId="0" applyFont="1"/>
    <xf numFmtId="0" fontId="17" fillId="0" borderId="0" xfId="0" applyFont="1" applyBorder="1"/>
    <xf numFmtId="1" fontId="17" fillId="0" borderId="0" xfId="0" applyNumberFormat="1" applyFont="1" applyBorder="1"/>
    <xf numFmtId="0" fontId="0" fillId="0" borderId="0" xfId="0" applyBorder="1"/>
    <xf numFmtId="0" fontId="18" fillId="0" borderId="0" xfId="0" applyFont="1" applyBorder="1"/>
    <xf numFmtId="0" fontId="16" fillId="0" borderId="0" xfId="0" applyFont="1" applyBorder="1" applyAlignment="1">
      <alignment vertical="center"/>
    </xf>
    <xf numFmtId="0" fontId="16" fillId="0" borderId="0" xfId="0" applyFont="1" applyFill="1" applyBorder="1" applyAlignment="1">
      <alignment horizontal="center" vertical="center"/>
    </xf>
    <xf numFmtId="0" fontId="16" fillId="0" borderId="22" xfId="0" applyFont="1" applyBorder="1" applyAlignment="1"/>
    <xf numFmtId="0" fontId="4" fillId="0" borderId="0" xfId="0" applyFont="1" applyBorder="1" applyAlignment="1"/>
    <xf numFmtId="0" fontId="4" fillId="0" borderId="19" xfId="0" applyFont="1" applyBorder="1" applyAlignment="1"/>
    <xf numFmtId="0" fontId="2" fillId="0" borderId="13" xfId="0" applyFont="1" applyBorder="1" applyAlignment="1">
      <alignment horizontal="left"/>
    </xf>
    <xf numFmtId="0" fontId="9" fillId="0" borderId="14" xfId="0" applyFont="1" applyBorder="1" applyAlignment="1">
      <alignment horizontal="left"/>
    </xf>
    <xf numFmtId="0" fontId="20" fillId="0" borderId="0" xfId="0" applyFont="1"/>
    <xf numFmtId="17" fontId="21" fillId="2" borderId="0" xfId="0" applyNumberFormat="1" applyFont="1" applyFill="1"/>
    <xf numFmtId="0" fontId="0" fillId="0" borderId="25" xfId="0" applyBorder="1"/>
    <xf numFmtId="0" fontId="0" fillId="0" borderId="19" xfId="0" applyBorder="1"/>
    <xf numFmtId="0" fontId="0" fillId="3" borderId="0" xfId="0" applyFill="1" applyAlignment="1">
      <alignment wrapText="1"/>
    </xf>
    <xf numFmtId="0" fontId="22" fillId="0" borderId="26" xfId="0" applyFont="1" applyBorder="1"/>
    <xf numFmtId="0" fontId="22" fillId="0" borderId="27" xfId="0" applyFont="1" applyBorder="1"/>
    <xf numFmtId="0" fontId="22" fillId="0" borderId="28" xfId="0" applyFont="1" applyBorder="1"/>
    <xf numFmtId="0" fontId="22" fillId="0" borderId="27" xfId="0" applyFont="1" applyFill="1" applyBorder="1"/>
    <xf numFmtId="0" fontId="22" fillId="0" borderId="23" xfId="0" applyFont="1" applyBorder="1"/>
    <xf numFmtId="0" fontId="22" fillId="0" borderId="25" xfId="0" applyFont="1" applyBorder="1"/>
    <xf numFmtId="0" fontId="22" fillId="0" borderId="24" xfId="0" applyFont="1" applyBorder="1"/>
    <xf numFmtId="14" fontId="23" fillId="0" borderId="29" xfId="0" applyNumberFormat="1" applyFont="1" applyBorder="1"/>
    <xf numFmtId="166" fontId="18" fillId="0" borderId="17" xfId="0" applyNumberFormat="1" applyFont="1" applyBorder="1" applyAlignment="1">
      <alignment horizontal="center"/>
    </xf>
    <xf numFmtId="166" fontId="18" fillId="0" borderId="30" xfId="0" applyNumberFormat="1" applyFont="1" applyBorder="1" applyAlignment="1">
      <alignment horizontal="center"/>
    </xf>
    <xf numFmtId="166" fontId="18" fillId="0" borderId="31" xfId="0" applyNumberFormat="1" applyFont="1" applyBorder="1" applyAlignment="1">
      <alignment horizontal="center"/>
    </xf>
    <xf numFmtId="0" fontId="0" fillId="0" borderId="32" xfId="0" applyBorder="1"/>
    <xf numFmtId="14" fontId="23" fillId="0" borderId="33" xfId="0" applyNumberFormat="1" applyFont="1" applyBorder="1"/>
    <xf numFmtId="166" fontId="18" fillId="0" borderId="16" xfId="0" applyNumberFormat="1" applyFont="1" applyBorder="1" applyAlignment="1">
      <alignment horizontal="center"/>
    </xf>
    <xf numFmtId="166" fontId="18" fillId="0" borderId="6" xfId="0" applyNumberFormat="1" applyFont="1" applyBorder="1" applyAlignment="1">
      <alignment horizontal="center"/>
    </xf>
    <xf numFmtId="0" fontId="0" fillId="0" borderId="15" xfId="0" applyBorder="1"/>
    <xf numFmtId="166" fontId="18" fillId="0" borderId="9" xfId="0" applyNumberFormat="1" applyFont="1" applyBorder="1" applyAlignment="1">
      <alignment horizontal="center"/>
    </xf>
    <xf numFmtId="0" fontId="0" fillId="0" borderId="17" xfId="0" applyBorder="1"/>
    <xf numFmtId="166" fontId="18" fillId="0" borderId="18" xfId="0" applyNumberFormat="1" applyFont="1" applyBorder="1" applyAlignment="1">
      <alignment horizontal="center"/>
    </xf>
    <xf numFmtId="166" fontId="0" fillId="0" borderId="17" xfId="0" applyNumberFormat="1" applyBorder="1"/>
    <xf numFmtId="166" fontId="22" fillId="0" borderId="9" xfId="0" applyNumberFormat="1" applyFont="1" applyBorder="1" applyAlignment="1">
      <alignment horizontal="center"/>
    </xf>
    <xf numFmtId="167" fontId="24" fillId="0" borderId="33" xfId="0" applyNumberFormat="1" applyFont="1" applyFill="1" applyBorder="1" applyAlignment="1">
      <alignment horizontal="left" vertical="center" wrapText="1"/>
    </xf>
    <xf numFmtId="165" fontId="18" fillId="0" borderId="18" xfId="0" applyNumberFormat="1" applyFont="1" applyBorder="1" applyAlignment="1">
      <alignment horizontal="center"/>
    </xf>
    <xf numFmtId="167" fontId="24" fillId="0" borderId="34" xfId="0" applyNumberFormat="1" applyFont="1" applyFill="1" applyBorder="1" applyAlignment="1">
      <alignment horizontal="left" vertical="center" wrapText="1"/>
    </xf>
    <xf numFmtId="166" fontId="18" fillId="0" borderId="21" xfId="0" applyNumberFormat="1" applyFont="1" applyBorder="1" applyAlignment="1">
      <alignment horizontal="center"/>
    </xf>
    <xf numFmtId="166" fontId="18" fillId="0" borderId="11" xfId="0" applyNumberFormat="1" applyFont="1" applyBorder="1" applyAlignment="1">
      <alignment horizontal="center"/>
    </xf>
    <xf numFmtId="167" fontId="25" fillId="0" borderId="34" xfId="0" applyNumberFormat="1" applyFont="1" applyFill="1" applyBorder="1" applyAlignment="1">
      <alignment horizontal="left" vertical="center" wrapText="1"/>
    </xf>
    <xf numFmtId="166" fontId="22" fillId="0" borderId="21" xfId="0" applyNumberFormat="1" applyFont="1" applyBorder="1" applyAlignment="1">
      <alignment horizontal="center"/>
    </xf>
    <xf numFmtId="166" fontId="22" fillId="0" borderId="11" xfId="0" applyNumberFormat="1" applyFont="1" applyBorder="1" applyAlignment="1">
      <alignment horizontal="center"/>
    </xf>
    <xf numFmtId="14" fontId="23" fillId="0" borderId="35" xfId="0" applyNumberFormat="1" applyFont="1" applyBorder="1"/>
    <xf numFmtId="166" fontId="18" fillId="0" borderId="36" xfId="0" applyNumberFormat="1" applyFont="1" applyBorder="1" applyAlignment="1">
      <alignment horizontal="center"/>
    </xf>
    <xf numFmtId="166" fontId="18" fillId="0" borderId="37" xfId="0" applyNumberFormat="1" applyFont="1" applyBorder="1" applyAlignment="1">
      <alignment horizontal="center"/>
    </xf>
    <xf numFmtId="0" fontId="0" fillId="0" borderId="38" xfId="0" applyBorder="1"/>
    <xf numFmtId="166" fontId="0" fillId="0" borderId="25" xfId="0" applyNumberFormat="1" applyBorder="1"/>
    <xf numFmtId="166" fontId="0" fillId="0" borderId="0" xfId="0" applyNumberFormat="1" applyBorder="1"/>
    <xf numFmtId="0" fontId="0" fillId="0" borderId="8" xfId="0" applyBorder="1"/>
    <xf numFmtId="0" fontId="1" fillId="0" borderId="39" xfId="0" applyFont="1" applyBorder="1"/>
    <xf numFmtId="0" fontId="0" fillId="0" borderId="39" xfId="0" applyBorder="1"/>
    <xf numFmtId="0" fontId="1" fillId="0" borderId="22" xfId="0" applyFont="1" applyBorder="1"/>
    <xf numFmtId="0" fontId="1" fillId="0" borderId="13" xfId="0" applyFont="1" applyBorder="1"/>
    <xf numFmtId="0" fontId="0" fillId="0" borderId="39" xfId="0" applyFont="1" applyBorder="1"/>
    <xf numFmtId="168" fontId="1" fillId="0" borderId="13" xfId="0" applyNumberFormat="1" applyFont="1" applyBorder="1"/>
    <xf numFmtId="0" fontId="19" fillId="0" borderId="40" xfId="0" applyFont="1" applyBorder="1"/>
    <xf numFmtId="0" fontId="1" fillId="0" borderId="41" xfId="0" applyFont="1" applyBorder="1"/>
    <xf numFmtId="0" fontId="19" fillId="0" borderId="42" xfId="0" applyFont="1" applyBorder="1"/>
    <xf numFmtId="0" fontId="16" fillId="0" borderId="22" xfId="0" applyFont="1" applyBorder="1" applyAlignment="1">
      <alignment horizontal="center" vertical="center" wrapText="1"/>
    </xf>
    <xf numFmtId="0" fontId="16" fillId="0" borderId="13" xfId="0" applyFont="1" applyBorder="1" applyAlignment="1">
      <alignment horizontal="center" wrapText="1"/>
    </xf>
    <xf numFmtId="0" fontId="16" fillId="0" borderId="14" xfId="0" applyFont="1" applyBorder="1" applyAlignment="1">
      <alignment horizontal="center" vertical="center" wrapText="1"/>
    </xf>
    <xf numFmtId="168" fontId="17" fillId="0" borderId="43" xfId="0" applyNumberFormat="1" applyFont="1" applyBorder="1" applyAlignment="1">
      <alignment wrapText="1"/>
    </xf>
    <xf numFmtId="168" fontId="17" fillId="0" borderId="8" xfId="0" applyNumberFormat="1" applyFont="1" applyBorder="1"/>
    <xf numFmtId="168" fontId="17" fillId="0" borderId="39" xfId="0" applyNumberFormat="1" applyFont="1" applyBorder="1" applyAlignment="1"/>
    <xf numFmtId="164" fontId="17" fillId="0" borderId="44" xfId="0" applyNumberFormat="1" applyFont="1" applyFill="1" applyBorder="1" applyAlignment="1">
      <alignment horizontal="right" vertical="center"/>
    </xf>
    <xf numFmtId="164" fontId="1" fillId="0" borderId="14" xfId="0" applyNumberFormat="1" applyFont="1" applyFill="1" applyBorder="1"/>
    <xf numFmtId="0" fontId="0" fillId="4" borderId="0" xfId="0" applyFill="1"/>
    <xf numFmtId="0" fontId="0" fillId="5" borderId="0" xfId="0" applyFill="1"/>
    <xf numFmtId="3" fontId="0" fillId="0" borderId="0" xfId="0" applyNumberFormat="1"/>
    <xf numFmtId="164" fontId="1" fillId="0" borderId="13" xfId="0" applyNumberFormat="1" applyFont="1" applyBorder="1"/>
    <xf numFmtId="0" fontId="26" fillId="0" borderId="9" xfId="0" applyFont="1" applyBorder="1"/>
    <xf numFmtId="166" fontId="0" fillId="0" borderId="8" xfId="0" applyNumberFormat="1" applyBorder="1"/>
    <xf numFmtId="4" fontId="0" fillId="0" borderId="0" xfId="0" applyNumberFormat="1"/>
    <xf numFmtId="0" fontId="2" fillId="0" borderId="0" xfId="0" applyFont="1" applyAlignment="1">
      <alignment horizontal="left"/>
    </xf>
    <xf numFmtId="0" fontId="2" fillId="0" borderId="0" xfId="0" applyFont="1" applyAlignment="1">
      <alignment horizontal="left" wrapText="1"/>
    </xf>
    <xf numFmtId="0" fontId="4" fillId="0" borderId="0" xfId="0" applyFont="1" applyAlignment="1">
      <alignment horizontal="right" wrapText="1"/>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0" fontId="8" fillId="0" borderId="6" xfId="0" applyFont="1" applyBorder="1" applyAlignment="1">
      <alignment horizontal="center"/>
    </xf>
    <xf numFmtId="0" fontId="2" fillId="0" borderId="9" xfId="0" applyFont="1" applyBorder="1" applyAlignment="1">
      <alignment horizontal="right"/>
    </xf>
    <xf numFmtId="0" fontId="2" fillId="0" borderId="11" xfId="0" applyFont="1" applyBorder="1" applyAlignment="1">
      <alignment horizontal="center"/>
    </xf>
    <xf numFmtId="0" fontId="2" fillId="0" borderId="0" xfId="0" applyFont="1" applyAlignment="1">
      <alignment horizontal="left" wrapText="1"/>
    </xf>
    <xf numFmtId="0" fontId="2" fillId="0" borderId="0" xfId="0" applyFont="1" applyAlignment="1">
      <alignment horizontal="center"/>
    </xf>
    <xf numFmtId="0" fontId="6" fillId="0" borderId="0" xfId="0" applyFont="1" applyAlignment="1"/>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center" wrapText="1"/>
    </xf>
    <xf numFmtId="0" fontId="2" fillId="0" borderId="6" xfId="0" applyFont="1" applyBorder="1" applyAlignment="1">
      <alignment horizontal="left"/>
    </xf>
    <xf numFmtId="0" fontId="6" fillId="0" borderId="11" xfId="0" applyFont="1" applyBorder="1" applyAlignment="1"/>
    <xf numFmtId="0" fontId="0" fillId="0" borderId="20" xfId="0" applyBorder="1" applyAlignment="1">
      <alignment horizontal="center" wrapText="1"/>
    </xf>
    <xf numFmtId="0" fontId="0" fillId="0" borderId="8" xfId="0"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104775</xdr:colOff>
      <xdr:row>0</xdr:row>
      <xdr:rowOff>28575</xdr:rowOff>
    </xdr:from>
    <xdr:to>
      <xdr:col>3</xdr:col>
      <xdr:colOff>752475</xdr:colOff>
      <xdr:row>5</xdr:row>
      <xdr:rowOff>209550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228850" y="28575"/>
          <a:ext cx="1524000" cy="1162050"/>
        </a:xfrm>
        <a:prstGeom prst="rect">
          <a:avLst/>
        </a:prstGeom>
        <a:noFill/>
        <a:ln w="9525">
          <a:noFill/>
          <a:miter lim="800000"/>
          <a:headEnd/>
          <a:tailEnd/>
        </a:ln>
      </xdr:spPr>
    </xdr:pic>
    <xdr:clientData/>
  </xdr:twoCellAnchor>
  <xdr:twoCellAnchor>
    <xdr:from>
      <xdr:col>2</xdr:col>
      <xdr:colOff>104775</xdr:colOff>
      <xdr:row>0</xdr:row>
      <xdr:rowOff>28575</xdr:rowOff>
    </xdr:from>
    <xdr:to>
      <xdr:col>3</xdr:col>
      <xdr:colOff>752475</xdr:colOff>
      <xdr:row>5</xdr:row>
      <xdr:rowOff>209550</xdr:rowOff>
    </xdr:to>
    <xdr:pic>
      <xdr:nvPicPr>
        <xdr:cNvPr id="4"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228850" y="28575"/>
          <a:ext cx="1524000" cy="1162050"/>
        </a:xfrm>
        <a:prstGeom prst="rect">
          <a:avLst/>
        </a:prstGeom>
        <a:noFill/>
        <a:ln w="9525">
          <a:noFill/>
          <a:miter lim="800000"/>
          <a:headEnd/>
          <a:tailEnd/>
        </a:ln>
      </xdr:spPr>
    </xdr:pic>
    <xdr:clientData/>
  </xdr:twoCellAnchor>
  <xdr:twoCellAnchor>
    <xdr:from>
      <xdr:col>9</xdr:col>
      <xdr:colOff>476250</xdr:colOff>
      <xdr:row>33</xdr:row>
      <xdr:rowOff>187097</xdr:rowOff>
    </xdr:from>
    <xdr:to>
      <xdr:col>11</xdr:col>
      <xdr:colOff>145595</xdr:colOff>
      <xdr:row>36</xdr:row>
      <xdr:rowOff>102054</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8938192" y="6114709"/>
          <a:ext cx="893988" cy="476251"/>
        </a:xfrm>
        <a:prstGeom prst="rect">
          <a:avLst/>
        </a:prstGeom>
        <a:noFill/>
        <a:ln w="1">
          <a:noFill/>
          <a:miter lim="800000"/>
          <a:headEnd/>
          <a:tailEnd/>
        </a:ln>
        <a:effectLst/>
      </xdr:spPr>
    </xdr:pic>
    <xdr:clientData/>
  </xdr:twoCellAnchor>
  <xdr:twoCellAnchor editAs="oneCell">
    <xdr:from>
      <xdr:col>9</xdr:col>
      <xdr:colOff>280647</xdr:colOff>
      <xdr:row>61</xdr:row>
      <xdr:rowOff>119062</xdr:rowOff>
    </xdr:from>
    <xdr:to>
      <xdr:col>10</xdr:col>
      <xdr:colOff>611301</xdr:colOff>
      <xdr:row>62</xdr:row>
      <xdr:rowOff>191180</xdr:rowOff>
    </xdr:to>
    <xdr:pic>
      <xdr:nvPicPr>
        <xdr:cNvPr id="6"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8742589" y="12237924"/>
          <a:ext cx="942975" cy="2762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16</xdr:row>
      <xdr:rowOff>0</xdr:rowOff>
    </xdr:from>
    <xdr:to>
      <xdr:col>1</xdr:col>
      <xdr:colOff>628650</xdr:colOff>
      <xdr:row>16</xdr:row>
      <xdr:rowOff>0</xdr:rowOff>
    </xdr:to>
    <xdr:pic>
      <xdr:nvPicPr>
        <xdr:cNvPr id="2" name="Picture 390"/>
        <xdr:cNvPicPr>
          <a:picLocks noChangeAspect="1" noChangeArrowheads="1"/>
        </xdr:cNvPicPr>
      </xdr:nvPicPr>
      <xdr:blipFill>
        <a:blip xmlns:r="http://schemas.openxmlformats.org/officeDocument/2006/relationships" r:embed="rId1"/>
        <a:srcRect/>
        <a:stretch>
          <a:fillRect/>
        </a:stretch>
      </xdr:blipFill>
      <xdr:spPr bwMode="auto">
        <a:xfrm rot="335962">
          <a:off x="190500" y="66732150"/>
          <a:ext cx="438150" cy="0"/>
        </a:xfrm>
        <a:prstGeom prst="rect">
          <a:avLst/>
        </a:prstGeom>
        <a:noFill/>
        <a:ln w="1">
          <a:noFill/>
          <a:miter lim="800000"/>
          <a:headEnd/>
          <a:tailEnd/>
        </a:ln>
      </xdr:spPr>
    </xdr:pic>
    <xdr:clientData/>
  </xdr:twoCellAnchor>
  <xdr:twoCellAnchor>
    <xdr:from>
      <xdr:col>1</xdr:col>
      <xdr:colOff>190500</xdr:colOff>
      <xdr:row>15</xdr:row>
      <xdr:rowOff>0</xdr:rowOff>
    </xdr:from>
    <xdr:to>
      <xdr:col>1</xdr:col>
      <xdr:colOff>628650</xdr:colOff>
      <xdr:row>15</xdr:row>
      <xdr:rowOff>0</xdr:rowOff>
    </xdr:to>
    <xdr:pic>
      <xdr:nvPicPr>
        <xdr:cNvPr id="3" name="Picture 390"/>
        <xdr:cNvPicPr>
          <a:picLocks noChangeAspect="1" noChangeArrowheads="1"/>
        </xdr:cNvPicPr>
      </xdr:nvPicPr>
      <xdr:blipFill>
        <a:blip xmlns:r="http://schemas.openxmlformats.org/officeDocument/2006/relationships" r:embed="rId1"/>
        <a:srcRect/>
        <a:stretch>
          <a:fillRect/>
        </a:stretch>
      </xdr:blipFill>
      <xdr:spPr bwMode="auto">
        <a:xfrm rot="335962">
          <a:off x="190500" y="66570225"/>
          <a:ext cx="438150"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74"/>
  <sheetViews>
    <sheetView tabSelected="1" view="pageBreakPreview" topLeftCell="A49" zoomScale="112" zoomScaleSheetLayoutView="112" workbookViewId="0">
      <selection activeCell="D33" sqref="D33"/>
    </sheetView>
  </sheetViews>
  <sheetFormatPr defaultRowHeight="15"/>
  <cols>
    <col min="2" max="2" width="20.7109375" customWidth="1"/>
    <col min="3" max="3" width="17.7109375" customWidth="1"/>
    <col min="4" max="4" width="18.28515625" customWidth="1"/>
    <col min="5" max="5" width="13.42578125" customWidth="1"/>
    <col min="6" max="6" width="11.5703125" customWidth="1"/>
    <col min="7" max="7" width="13.140625" customWidth="1"/>
    <col min="8" max="8" width="13.7109375" customWidth="1"/>
  </cols>
  <sheetData>
    <row r="1" spans="1:8" ht="15" customHeight="1">
      <c r="A1" s="104" t="s">
        <v>0</v>
      </c>
      <c r="B1" s="104"/>
      <c r="C1" s="105"/>
      <c r="D1" s="106"/>
      <c r="E1" s="111" t="s">
        <v>1</v>
      </c>
      <c r="F1" s="111"/>
      <c r="G1" s="111"/>
      <c r="H1" s="111"/>
    </row>
    <row r="2" spans="1:8" ht="15" customHeight="1">
      <c r="A2" s="112" t="s">
        <v>128</v>
      </c>
      <c r="B2" s="112"/>
      <c r="C2" s="107"/>
      <c r="D2" s="108"/>
      <c r="E2" s="111"/>
      <c r="F2" s="111"/>
      <c r="G2" s="111"/>
      <c r="H2" s="111"/>
    </row>
    <row r="3" spans="1:8" ht="18.75">
      <c r="A3" s="104" t="s">
        <v>2</v>
      </c>
      <c r="B3" s="104"/>
      <c r="C3" s="107"/>
      <c r="D3" s="108"/>
      <c r="E3" s="113" t="s">
        <v>3</v>
      </c>
      <c r="F3" s="113"/>
      <c r="G3" s="113"/>
      <c r="H3" s="113"/>
    </row>
    <row r="4" spans="1:8" ht="15" customHeight="1">
      <c r="A4" s="104" t="s">
        <v>4</v>
      </c>
      <c r="B4" s="104"/>
      <c r="C4" s="107"/>
      <c r="D4" s="108"/>
      <c r="E4" s="114" t="s">
        <v>5</v>
      </c>
      <c r="F4" s="114"/>
      <c r="G4" s="114"/>
      <c r="H4" s="114"/>
    </row>
    <row r="5" spans="1:8">
      <c r="A5" s="1" t="s">
        <v>6</v>
      </c>
      <c r="B5" s="2" t="s">
        <v>7</v>
      </c>
      <c r="C5" s="107"/>
      <c r="D5" s="108"/>
      <c r="E5" s="114"/>
      <c r="F5" s="114"/>
      <c r="G5" s="114"/>
      <c r="H5" s="114"/>
    </row>
    <row r="6" spans="1:8">
      <c r="A6" s="3" t="s">
        <v>8</v>
      </c>
      <c r="B6" s="4" t="s">
        <v>9</v>
      </c>
      <c r="C6" s="109"/>
      <c r="D6" s="110"/>
      <c r="E6" s="115" t="s">
        <v>10</v>
      </c>
      <c r="F6" s="115"/>
      <c r="G6" s="115"/>
      <c r="H6" s="115"/>
    </row>
    <row r="7" spans="1:8">
      <c r="A7" s="104"/>
      <c r="B7" s="104"/>
      <c r="C7" s="104"/>
      <c r="D7" s="104"/>
      <c r="E7" s="104"/>
      <c r="F7" s="104"/>
      <c r="G7" s="104"/>
      <c r="H7" s="104"/>
    </row>
    <row r="8" spans="1:8">
      <c r="A8" s="5" t="s">
        <v>11</v>
      </c>
      <c r="B8" s="116" t="s">
        <v>134</v>
      </c>
      <c r="C8" s="116"/>
      <c r="D8" s="6"/>
      <c r="E8" s="6"/>
      <c r="F8" s="7"/>
      <c r="G8" s="8" t="s">
        <v>12</v>
      </c>
      <c r="H8" s="96" t="s">
        <v>133</v>
      </c>
    </row>
    <row r="9" spans="1:8">
      <c r="A9" s="117"/>
      <c r="B9" s="117"/>
      <c r="C9" s="117"/>
      <c r="D9" s="117"/>
      <c r="E9" s="117"/>
      <c r="F9" s="117"/>
      <c r="G9" s="117"/>
      <c r="H9" s="117"/>
    </row>
    <row r="10" spans="1:8">
      <c r="A10" s="9" t="s">
        <v>13</v>
      </c>
      <c r="B10" s="9"/>
      <c r="C10" s="9"/>
      <c r="D10" s="9"/>
      <c r="E10" s="9"/>
      <c r="F10" s="9"/>
      <c r="G10" s="9"/>
      <c r="H10" s="9"/>
    </row>
    <row r="11" spans="1:8">
      <c r="A11" s="9">
        <v>1</v>
      </c>
      <c r="B11" s="102" t="s">
        <v>14</v>
      </c>
      <c r="C11" s="102"/>
      <c r="D11" s="103" t="s">
        <v>15</v>
      </c>
      <c r="E11" s="103"/>
      <c r="F11" s="103"/>
      <c r="G11" s="103"/>
      <c r="H11" s="103"/>
    </row>
    <row r="12" spans="1:8">
      <c r="A12" s="9">
        <v>2</v>
      </c>
      <c r="B12" s="102" t="s">
        <v>16</v>
      </c>
      <c r="C12" s="102"/>
      <c r="D12" s="103" t="s">
        <v>17</v>
      </c>
      <c r="E12" s="103"/>
      <c r="F12" s="103"/>
      <c r="G12" s="103"/>
      <c r="H12" s="103"/>
    </row>
    <row r="13" spans="1:8">
      <c r="A13" s="9">
        <v>3</v>
      </c>
      <c r="B13" s="102" t="s">
        <v>18</v>
      </c>
      <c r="C13" s="102"/>
      <c r="D13" s="103" t="s">
        <v>19</v>
      </c>
      <c r="E13" s="103"/>
      <c r="F13" s="103"/>
      <c r="G13" s="103"/>
      <c r="H13" s="103"/>
    </row>
    <row r="14" spans="1:8">
      <c r="A14" s="9">
        <v>4</v>
      </c>
      <c r="B14" s="102" t="s">
        <v>20</v>
      </c>
      <c r="C14" s="102"/>
      <c r="D14" s="103" t="s">
        <v>21</v>
      </c>
      <c r="E14" s="103"/>
      <c r="F14" s="103"/>
      <c r="G14" s="103"/>
      <c r="H14" s="103"/>
    </row>
    <row r="15" spans="1:8">
      <c r="A15" s="9">
        <v>5</v>
      </c>
      <c r="B15" s="102" t="s">
        <v>22</v>
      </c>
      <c r="C15" s="102"/>
      <c r="D15" s="103" t="s">
        <v>23</v>
      </c>
      <c r="E15" s="103"/>
      <c r="F15" s="103"/>
      <c r="G15" s="103"/>
      <c r="H15" s="103"/>
    </row>
    <row r="16" spans="1:8">
      <c r="A16" s="119"/>
      <c r="B16" s="119"/>
      <c r="C16" s="119"/>
      <c r="D16" s="119"/>
      <c r="E16" s="119"/>
      <c r="F16" s="119"/>
      <c r="G16" s="119"/>
      <c r="H16" s="119"/>
    </row>
    <row r="17" spans="1:8" ht="15.75" thickBot="1">
      <c r="B17" s="30"/>
      <c r="C17" s="30"/>
      <c r="D17" s="30"/>
      <c r="E17" s="30"/>
      <c r="F17" s="30"/>
      <c r="G17" s="30"/>
      <c r="H17" s="30"/>
    </row>
    <row r="18" spans="1:8" ht="18" customHeight="1" thickBot="1">
      <c r="A18" s="31" t="s">
        <v>24</v>
      </c>
      <c r="B18" s="121" t="s">
        <v>127</v>
      </c>
      <c r="C18" s="121"/>
      <c r="D18" s="121"/>
      <c r="E18" s="121"/>
      <c r="F18" s="122"/>
      <c r="G18" s="32" t="s">
        <v>25</v>
      </c>
      <c r="H18" s="33" t="s">
        <v>130</v>
      </c>
    </row>
    <row r="19" spans="1:8">
      <c r="A19" s="119"/>
      <c r="B19" s="119"/>
      <c r="C19" s="119"/>
      <c r="D19" s="119"/>
      <c r="E19" s="119"/>
      <c r="F19" s="119"/>
      <c r="G19" s="119"/>
      <c r="H19" s="119"/>
    </row>
    <row r="20" spans="1:8">
      <c r="A20" s="102" t="s">
        <v>26</v>
      </c>
      <c r="B20" s="102"/>
      <c r="C20" s="102"/>
      <c r="D20" s="102"/>
      <c r="E20" s="102"/>
      <c r="F20" s="102"/>
      <c r="G20" s="102"/>
      <c r="H20" s="102"/>
    </row>
    <row r="21" spans="1:8">
      <c r="A21" s="119"/>
      <c r="B21" s="119"/>
      <c r="C21" s="119"/>
      <c r="D21" s="119"/>
      <c r="E21" s="119"/>
      <c r="F21" s="119"/>
      <c r="G21" s="119"/>
      <c r="H21" s="119"/>
    </row>
    <row r="22" spans="1:8" ht="15" customHeight="1">
      <c r="A22" s="118" t="s">
        <v>50</v>
      </c>
      <c r="B22" s="118"/>
      <c r="C22" s="118"/>
      <c r="D22" s="118"/>
      <c r="E22" s="118"/>
      <c r="F22" s="118"/>
      <c r="G22" s="118"/>
      <c r="H22" s="118"/>
    </row>
    <row r="23" spans="1:8">
      <c r="A23" s="118"/>
      <c r="B23" s="118"/>
      <c r="C23" s="118"/>
      <c r="D23" s="118"/>
      <c r="E23" s="118"/>
      <c r="F23" s="118"/>
      <c r="G23" s="118"/>
      <c r="H23" s="118"/>
    </row>
    <row r="24" spans="1:8">
      <c r="A24" s="9"/>
      <c r="B24" s="10"/>
      <c r="C24" s="10"/>
      <c r="D24" s="10"/>
      <c r="E24" s="10"/>
      <c r="F24" s="10"/>
      <c r="G24" s="10"/>
      <c r="H24" s="10"/>
    </row>
    <row r="25" spans="1:8" ht="15" customHeight="1">
      <c r="A25" s="118" t="s">
        <v>52</v>
      </c>
      <c r="B25" s="118"/>
      <c r="C25" s="118"/>
      <c r="D25" s="118"/>
      <c r="E25" s="118"/>
      <c r="F25" s="118"/>
      <c r="G25" s="118"/>
      <c r="H25" s="118"/>
    </row>
    <row r="26" spans="1:8">
      <c r="A26" s="118"/>
      <c r="B26" s="118"/>
      <c r="C26" s="118"/>
      <c r="D26" s="118"/>
      <c r="E26" s="118"/>
      <c r="F26" s="118"/>
      <c r="G26" s="118"/>
      <c r="H26" s="118"/>
    </row>
    <row r="27" spans="1:8" ht="15" customHeight="1">
      <c r="A27" s="118" t="s">
        <v>51</v>
      </c>
      <c r="B27" s="118"/>
      <c r="C27" s="118"/>
      <c r="D27" s="118"/>
      <c r="E27" s="118"/>
      <c r="F27" s="118"/>
      <c r="G27" s="118"/>
      <c r="H27" s="118"/>
    </row>
    <row r="28" spans="1:8">
      <c r="A28" s="118"/>
      <c r="B28" s="118"/>
      <c r="C28" s="118"/>
      <c r="D28" s="118"/>
      <c r="E28" s="118"/>
      <c r="F28" s="118"/>
      <c r="G28" s="118"/>
      <c r="H28" s="118"/>
    </row>
    <row r="29" spans="1:8">
      <c r="A29" s="100"/>
      <c r="B29" s="100"/>
      <c r="C29" s="100"/>
      <c r="D29" s="100"/>
      <c r="E29" s="100"/>
      <c r="F29" s="100"/>
      <c r="G29" s="100"/>
      <c r="H29" s="100"/>
    </row>
    <row r="30" spans="1:8">
      <c r="A30" s="101" t="s">
        <v>131</v>
      </c>
      <c r="B30" s="99" t="s">
        <v>132</v>
      </c>
      <c r="C30" s="100"/>
      <c r="D30" s="100"/>
      <c r="E30" s="100"/>
      <c r="F30" s="100"/>
      <c r="G30" s="100"/>
      <c r="H30" s="100"/>
    </row>
    <row r="31" spans="1:8">
      <c r="A31" s="34"/>
      <c r="B31" s="12"/>
      <c r="C31" s="12"/>
      <c r="D31" s="12"/>
      <c r="E31" s="12"/>
      <c r="F31" s="12"/>
      <c r="G31" s="12"/>
      <c r="H31" s="12"/>
    </row>
    <row r="32" spans="1:8" ht="15.75">
      <c r="A32" s="11"/>
      <c r="B32" s="12"/>
      <c r="C32" s="12"/>
      <c r="D32" s="12"/>
      <c r="E32" s="12"/>
      <c r="F32" s="12"/>
      <c r="G32" s="12"/>
      <c r="H32" s="12"/>
    </row>
    <row r="33" spans="1:8">
      <c r="A33" s="9"/>
      <c r="B33" s="9"/>
      <c r="C33" s="9"/>
      <c r="D33" s="9"/>
      <c r="E33" s="9"/>
      <c r="F33" s="119" t="s">
        <v>27</v>
      </c>
      <c r="G33" s="119"/>
      <c r="H33" s="119"/>
    </row>
    <row r="34" spans="1:8">
      <c r="A34" s="9"/>
      <c r="B34" s="9"/>
      <c r="C34" s="9"/>
      <c r="D34" s="9"/>
      <c r="E34" s="9"/>
      <c r="F34" s="13"/>
      <c r="G34" s="13"/>
      <c r="H34" s="13"/>
    </row>
    <row r="35" spans="1:8">
      <c r="A35" s="9"/>
      <c r="B35" s="9"/>
      <c r="C35" s="9"/>
      <c r="D35" s="9"/>
      <c r="E35" s="9"/>
      <c r="F35" s="13"/>
      <c r="G35" s="13"/>
      <c r="H35" s="13"/>
    </row>
    <row r="36" spans="1:8">
      <c r="A36" s="9"/>
      <c r="B36" s="9"/>
      <c r="C36" s="9"/>
      <c r="D36" s="9"/>
      <c r="E36" s="9"/>
      <c r="F36" s="13"/>
      <c r="G36" s="13"/>
      <c r="H36" s="13"/>
    </row>
    <row r="37" spans="1:8">
      <c r="A37" s="9"/>
      <c r="B37" s="9"/>
      <c r="C37" s="9"/>
      <c r="D37" s="9"/>
      <c r="E37" s="9"/>
      <c r="F37" s="13"/>
      <c r="G37" s="13"/>
      <c r="H37" s="13"/>
    </row>
    <row r="38" spans="1:8">
      <c r="A38" s="9"/>
      <c r="B38" s="9"/>
      <c r="C38" s="9"/>
      <c r="D38" s="9"/>
      <c r="E38" s="9"/>
      <c r="F38" s="119"/>
      <c r="G38" s="119"/>
      <c r="H38" s="119"/>
    </row>
    <row r="39" spans="1:8" ht="15" customHeight="1">
      <c r="A39" s="9"/>
      <c r="B39" s="9"/>
      <c r="C39" s="9"/>
      <c r="D39" s="9"/>
      <c r="E39" s="9"/>
      <c r="F39" s="123" t="s">
        <v>28</v>
      </c>
      <c r="G39" s="123"/>
      <c r="H39" s="123"/>
    </row>
    <row r="40" spans="1:8">
      <c r="A40" s="9"/>
      <c r="B40" s="9"/>
      <c r="C40" s="9"/>
      <c r="D40" s="9"/>
      <c r="E40" s="9"/>
      <c r="F40" s="14"/>
      <c r="G40" s="14"/>
      <c r="H40" s="14"/>
    </row>
    <row r="41" spans="1:8">
      <c r="A41" s="124" t="s">
        <v>29</v>
      </c>
      <c r="B41" s="124"/>
      <c r="C41" s="124"/>
      <c r="D41" s="9"/>
      <c r="E41" s="9"/>
      <c r="F41" s="9"/>
      <c r="G41" s="9"/>
      <c r="H41" s="9"/>
    </row>
    <row r="42" spans="1:8">
      <c r="A42" s="15">
        <v>1</v>
      </c>
      <c r="B42" s="125" t="s">
        <v>30</v>
      </c>
      <c r="C42" s="125"/>
      <c r="D42" s="15"/>
      <c r="E42" s="15"/>
      <c r="F42" s="15"/>
      <c r="G42" s="15"/>
      <c r="H42" s="15"/>
    </row>
    <row r="43" spans="1:8">
      <c r="A43" s="15">
        <v>2</v>
      </c>
      <c r="B43" s="120" t="s">
        <v>31</v>
      </c>
      <c r="C43" s="120"/>
      <c r="D43" s="15"/>
      <c r="E43" s="15"/>
      <c r="F43" s="15"/>
      <c r="G43" s="15"/>
      <c r="H43" s="15"/>
    </row>
    <row r="44" spans="1:8">
      <c r="A44" s="15">
        <v>3</v>
      </c>
      <c r="B44" s="120" t="s">
        <v>110</v>
      </c>
      <c r="C44" s="120"/>
      <c r="D44" s="15"/>
      <c r="E44" s="15"/>
      <c r="F44" s="15"/>
      <c r="G44" s="15"/>
      <c r="H44" s="15"/>
    </row>
    <row r="45" spans="1:8">
      <c r="A45" s="15">
        <v>4</v>
      </c>
      <c r="B45" s="120" t="s">
        <v>32</v>
      </c>
      <c r="C45" s="120"/>
      <c r="D45" s="15"/>
      <c r="E45" s="15"/>
      <c r="F45" s="15"/>
      <c r="G45" s="15"/>
      <c r="H45" s="15"/>
    </row>
    <row r="46" spans="1:8">
      <c r="A46" s="15">
        <v>5</v>
      </c>
      <c r="B46" s="120" t="s">
        <v>33</v>
      </c>
      <c r="C46" s="120"/>
      <c r="D46" s="103" t="s">
        <v>34</v>
      </c>
      <c r="E46" s="103"/>
      <c r="F46" s="103"/>
      <c r="G46" s="16"/>
      <c r="H46" s="15"/>
    </row>
    <row r="47" spans="1:8">
      <c r="A47" s="15">
        <v>6</v>
      </c>
      <c r="B47" s="120" t="s">
        <v>35</v>
      </c>
      <c r="C47" s="120"/>
      <c r="D47" s="103" t="s">
        <v>36</v>
      </c>
      <c r="E47" s="103"/>
      <c r="F47" s="103"/>
      <c r="G47" s="16"/>
      <c r="H47" s="15"/>
    </row>
    <row r="48" spans="1:8">
      <c r="A48" s="15">
        <v>7</v>
      </c>
      <c r="B48" s="17" t="s">
        <v>37</v>
      </c>
      <c r="C48" s="17"/>
      <c r="D48" s="103" t="s">
        <v>38</v>
      </c>
      <c r="E48" s="103"/>
      <c r="F48" s="103"/>
      <c r="G48" s="16"/>
      <c r="H48" s="15"/>
    </row>
    <row r="49" spans="1:8">
      <c r="A49" s="15">
        <v>8</v>
      </c>
      <c r="B49" s="120" t="s">
        <v>49</v>
      </c>
      <c r="C49" s="120"/>
      <c r="D49" s="15"/>
      <c r="E49" s="15"/>
      <c r="F49" s="15"/>
      <c r="G49" s="15"/>
      <c r="H49" s="15"/>
    </row>
    <row r="50" spans="1:8">
      <c r="H50" s="9"/>
    </row>
    <row r="51" spans="1:8" ht="20.25">
      <c r="B51" s="21"/>
      <c r="C51" s="22"/>
      <c r="D51" s="22"/>
      <c r="E51" s="22"/>
      <c r="F51" s="22"/>
      <c r="G51" s="19"/>
      <c r="H51" s="9"/>
    </row>
    <row r="52" spans="1:8" ht="18.75">
      <c r="A52" s="18" t="s">
        <v>129</v>
      </c>
      <c r="C52" s="19"/>
      <c r="D52" s="19"/>
      <c r="E52" s="19"/>
      <c r="F52" s="20"/>
      <c r="G52" s="19"/>
      <c r="H52" s="9"/>
    </row>
    <row r="53" spans="1:8" ht="18.75">
      <c r="A53" s="18"/>
      <c r="C53" s="19"/>
      <c r="D53" s="19"/>
      <c r="E53" s="19"/>
      <c r="F53" s="20"/>
      <c r="G53" s="19"/>
      <c r="H53" s="9"/>
    </row>
    <row r="54" spans="1:8" ht="19.5" thickBot="1">
      <c r="A54" s="18"/>
      <c r="C54" s="19"/>
      <c r="D54" s="19"/>
      <c r="E54" s="19"/>
      <c r="F54" s="20"/>
      <c r="G54" s="19"/>
      <c r="H54" s="9"/>
    </row>
    <row r="55" spans="1:8" ht="33" thickBot="1">
      <c r="B55" s="84" t="s">
        <v>47</v>
      </c>
      <c r="C55" s="85" t="s">
        <v>54</v>
      </c>
      <c r="D55" s="86" t="s">
        <v>53</v>
      </c>
      <c r="E55" s="19"/>
      <c r="F55" s="20"/>
      <c r="G55" s="19"/>
      <c r="H55" s="9"/>
    </row>
    <row r="56" spans="1:8" ht="15.75">
      <c r="B56" s="83" t="s">
        <v>40</v>
      </c>
      <c r="C56" s="87">
        <v>519.93744444407355</v>
      </c>
      <c r="D56" s="90">
        <f>C56*D$61/C$61</f>
        <v>14.077533061464374</v>
      </c>
      <c r="H56" s="9"/>
    </row>
    <row r="57" spans="1:8" ht="15.75">
      <c r="B57" s="81" t="s">
        <v>41</v>
      </c>
      <c r="C57" s="88">
        <v>397.79776195737634</v>
      </c>
      <c r="D57" s="90">
        <f>C57*D$61/C$61</f>
        <v>10.770547891043188</v>
      </c>
      <c r="H57" s="9"/>
    </row>
    <row r="58" spans="1:8" ht="15.75">
      <c r="B58" s="81" t="s">
        <v>42</v>
      </c>
      <c r="C58" s="88">
        <v>652.55195029855008</v>
      </c>
      <c r="D58" s="90">
        <f>C58*D$61/C$61</f>
        <v>17.668128642808323</v>
      </c>
      <c r="E58" s="27"/>
      <c r="H58" s="9"/>
    </row>
    <row r="59" spans="1:8" ht="15.75">
      <c r="B59" s="81" t="s">
        <v>43</v>
      </c>
      <c r="C59" s="88">
        <v>0</v>
      </c>
      <c r="D59" s="90">
        <f>C59*D$61/C$61</f>
        <v>0</v>
      </c>
      <c r="E59" s="28"/>
      <c r="H59" s="9"/>
    </row>
    <row r="60" spans="1:8" ht="16.5" thickBot="1">
      <c r="B60" s="82" t="s">
        <v>67</v>
      </c>
      <c r="C60" s="89">
        <v>2.859064</v>
      </c>
      <c r="D60" s="90">
        <f>C60*D$61/C$61</f>
        <v>7.7410404684119402E-2</v>
      </c>
      <c r="E60" s="24"/>
      <c r="H60" s="9"/>
    </row>
    <row r="61" spans="1:8" ht="16.5" thickBot="1">
      <c r="B61" s="29" t="s">
        <v>48</v>
      </c>
      <c r="C61" s="80">
        <f>SUM(C45:C60)</f>
        <v>1573.1462207</v>
      </c>
      <c r="D61" s="91">
        <v>42.593620000000001</v>
      </c>
      <c r="E61" s="24"/>
      <c r="F61" s="24"/>
      <c r="H61" s="9"/>
    </row>
    <row r="62" spans="1:8" ht="15.75">
      <c r="A62" s="23"/>
      <c r="B62" s="23"/>
      <c r="C62" s="24"/>
      <c r="D62" s="24"/>
      <c r="E62" s="24"/>
      <c r="F62" s="24"/>
      <c r="G62" s="24"/>
      <c r="H62" s="9"/>
    </row>
    <row r="63" spans="1:8" ht="15.75">
      <c r="E63" s="24"/>
      <c r="F63" s="24"/>
      <c r="G63" s="24"/>
      <c r="H63" s="9"/>
    </row>
    <row r="64" spans="1:8" ht="15.75">
      <c r="E64" s="24"/>
      <c r="F64" s="24"/>
      <c r="G64" s="24"/>
      <c r="H64" s="9"/>
    </row>
    <row r="65" spans="1:8" ht="15.75">
      <c r="A65" s="23"/>
      <c r="B65" s="23"/>
      <c r="C65" s="24"/>
      <c r="D65" s="24"/>
      <c r="E65" s="24"/>
      <c r="F65" s="24"/>
      <c r="G65" s="24"/>
      <c r="H65" s="9"/>
    </row>
    <row r="66" spans="1:8" ht="15.75">
      <c r="A66" s="23"/>
      <c r="B66" s="23"/>
      <c r="C66" s="24"/>
      <c r="D66" s="24"/>
      <c r="E66" s="24"/>
      <c r="F66" s="24"/>
      <c r="G66" s="24"/>
      <c r="H66" s="9"/>
    </row>
    <row r="67" spans="1:8" ht="15.75">
      <c r="A67" s="23"/>
      <c r="B67" s="24"/>
      <c r="C67" s="24"/>
      <c r="D67" s="24"/>
      <c r="E67" s="24"/>
      <c r="F67" s="24"/>
      <c r="G67" s="24"/>
      <c r="H67" s="9"/>
    </row>
    <row r="68" spans="1:8" ht="15.75">
      <c r="A68" s="23"/>
      <c r="B68" s="24"/>
      <c r="C68" s="24"/>
      <c r="D68" s="24"/>
      <c r="E68" s="24"/>
      <c r="F68" s="24"/>
      <c r="G68" s="24"/>
      <c r="H68" s="9"/>
    </row>
    <row r="69" spans="1:8" ht="15.75">
      <c r="A69" s="23"/>
      <c r="B69" s="24"/>
      <c r="C69" s="24"/>
      <c r="D69" s="24"/>
      <c r="E69" s="24"/>
      <c r="F69" s="24"/>
      <c r="G69" s="24"/>
      <c r="H69" s="9"/>
    </row>
    <row r="70" spans="1:8" ht="15.75">
      <c r="A70" s="23"/>
      <c r="B70" s="24"/>
      <c r="C70" s="24"/>
      <c r="D70" s="24"/>
      <c r="E70" s="24"/>
      <c r="F70" s="24"/>
      <c r="G70" s="24"/>
      <c r="H70" s="9"/>
    </row>
    <row r="71" spans="1:8">
      <c r="A71" s="25"/>
      <c r="B71" s="25"/>
      <c r="C71" s="25"/>
      <c r="D71" s="25"/>
      <c r="E71" s="25"/>
      <c r="F71" s="25"/>
      <c r="G71" s="25"/>
      <c r="H71" s="9"/>
    </row>
    <row r="72" spans="1:8">
      <c r="A72" s="25"/>
      <c r="B72" s="25"/>
      <c r="C72" s="25"/>
      <c r="D72" s="25"/>
      <c r="E72" s="25"/>
      <c r="F72" s="25"/>
      <c r="G72" s="25"/>
      <c r="H72" s="9"/>
    </row>
    <row r="73" spans="1:8">
      <c r="A73" s="26"/>
      <c r="B73" s="25"/>
      <c r="C73" s="25"/>
      <c r="D73" s="25"/>
      <c r="E73" s="25"/>
      <c r="F73" s="25"/>
      <c r="G73" s="26"/>
      <c r="H73" s="9"/>
    </row>
    <row r="74" spans="1:8">
      <c r="A74" s="25"/>
      <c r="B74" s="25"/>
      <c r="C74" s="25"/>
      <c r="D74" s="25"/>
      <c r="E74" s="25"/>
      <c r="F74" s="25"/>
      <c r="G74" s="25"/>
      <c r="H74" s="9"/>
    </row>
  </sheetData>
  <mergeCells count="44">
    <mergeCell ref="D48:F48"/>
    <mergeCell ref="B49:C49"/>
    <mergeCell ref="B18:F18"/>
    <mergeCell ref="B43:C43"/>
    <mergeCell ref="B44:C44"/>
    <mergeCell ref="B45:C45"/>
    <mergeCell ref="B46:C46"/>
    <mergeCell ref="D46:F46"/>
    <mergeCell ref="B47:C47"/>
    <mergeCell ref="D47:F47"/>
    <mergeCell ref="A27:H28"/>
    <mergeCell ref="F33:H33"/>
    <mergeCell ref="F38:H38"/>
    <mergeCell ref="F39:H39"/>
    <mergeCell ref="A41:C41"/>
    <mergeCell ref="B42:C42"/>
    <mergeCell ref="A25:H26"/>
    <mergeCell ref="B15:C15"/>
    <mergeCell ref="D15:H15"/>
    <mergeCell ref="A16:H16"/>
    <mergeCell ref="B12:C12"/>
    <mergeCell ref="D12:H12"/>
    <mergeCell ref="B13:C13"/>
    <mergeCell ref="D13:H13"/>
    <mergeCell ref="B14:C14"/>
    <mergeCell ref="D14:H14"/>
    <mergeCell ref="A19:H19"/>
    <mergeCell ref="A20:H20"/>
    <mergeCell ref="A21:H21"/>
    <mergeCell ref="A22:H23"/>
    <mergeCell ref="B11:C11"/>
    <mergeCell ref="D11:H11"/>
    <mergeCell ref="A1:B1"/>
    <mergeCell ref="C1:D6"/>
    <mergeCell ref="E1:H2"/>
    <mergeCell ref="A2:B2"/>
    <mergeCell ref="A3:B3"/>
    <mergeCell ref="E3:H3"/>
    <mergeCell ref="A4:B4"/>
    <mergeCell ref="E4:H5"/>
    <mergeCell ref="E6:H6"/>
    <mergeCell ref="A7:H7"/>
    <mergeCell ref="B8:C8"/>
    <mergeCell ref="A9:H9"/>
  </mergeCells>
  <pageMargins left="0.7" right="0.7" top="0.75" bottom="0.75" header="0.3" footer="0.3"/>
  <pageSetup paperSize="9" scale="69" orientation="portrait" horizontalDpi="300" verticalDpi="300" r:id="rId1"/>
  <rowBreaks count="1" manualBreakCount="1">
    <brk id="51" max="7" man="1"/>
  </rowBreaks>
  <drawing r:id="rId2"/>
</worksheet>
</file>

<file path=xl/worksheets/sheet2.xml><?xml version="1.0" encoding="utf-8"?>
<worksheet xmlns="http://schemas.openxmlformats.org/spreadsheetml/2006/main" xmlns:r="http://schemas.openxmlformats.org/officeDocument/2006/relationships">
  <dimension ref="A1:V51"/>
  <sheetViews>
    <sheetView topLeftCell="H1" workbookViewId="0">
      <selection activeCell="R3" sqref="R3"/>
    </sheetView>
  </sheetViews>
  <sheetFormatPr defaultRowHeight="15"/>
  <cols>
    <col min="1" max="1" width="9.85546875" bestFit="1" customWidth="1"/>
    <col min="2" max="2" width="19" customWidth="1"/>
    <col min="3" max="8" width="13" customWidth="1"/>
    <col min="10" max="10" width="17.28515625" customWidth="1"/>
    <col min="11" max="11" width="14" customWidth="1"/>
    <col min="12" max="16" width="13.5703125" customWidth="1"/>
    <col min="17" max="17" width="18.42578125" customWidth="1"/>
    <col min="18" max="18" width="15.28515625" customWidth="1"/>
  </cols>
  <sheetData>
    <row r="1" spans="1:22" ht="36" customHeight="1" thickBot="1">
      <c r="A1" s="35">
        <v>44306</v>
      </c>
      <c r="Q1" s="38" t="s">
        <v>55</v>
      </c>
      <c r="R1" s="38" t="s">
        <v>56</v>
      </c>
    </row>
    <row r="2" spans="1:22" ht="15.75" customHeight="1" thickBot="1">
      <c r="B2" s="37" t="s">
        <v>45</v>
      </c>
      <c r="C2" s="126" t="s">
        <v>44</v>
      </c>
      <c r="D2" s="126"/>
      <c r="E2" s="126"/>
      <c r="F2" s="126"/>
      <c r="G2" s="126"/>
      <c r="J2" s="74" t="s">
        <v>46</v>
      </c>
      <c r="K2" s="127" t="s">
        <v>44</v>
      </c>
      <c r="L2" s="127"/>
      <c r="M2" s="127"/>
      <c r="N2" s="127"/>
      <c r="O2" s="127"/>
      <c r="P2" s="74"/>
      <c r="Q2" s="92">
        <v>1573146.28</v>
      </c>
      <c r="R2" s="92">
        <v>4259362</v>
      </c>
    </row>
    <row r="3" spans="1:22">
      <c r="B3" s="39" t="s">
        <v>57</v>
      </c>
      <c r="C3" s="40" t="s">
        <v>58</v>
      </c>
      <c r="D3" s="41" t="s">
        <v>40</v>
      </c>
      <c r="E3" s="41" t="s">
        <v>41</v>
      </c>
      <c r="F3" s="40" t="s">
        <v>42</v>
      </c>
      <c r="G3" s="40" t="s">
        <v>43</v>
      </c>
      <c r="H3" s="42" t="s">
        <v>59</v>
      </c>
      <c r="I3" s="42"/>
      <c r="J3" s="74" t="s">
        <v>39</v>
      </c>
      <c r="K3" s="74" t="s">
        <v>69</v>
      </c>
      <c r="L3" s="74" t="s">
        <v>40</v>
      </c>
      <c r="M3" s="74" t="s">
        <v>41</v>
      </c>
      <c r="N3" s="74" t="s">
        <v>42</v>
      </c>
      <c r="O3" s="74" t="s">
        <v>43</v>
      </c>
      <c r="P3" s="74" t="s">
        <v>67</v>
      </c>
      <c r="Q3" s="93">
        <f>Q2/1000</f>
        <v>1573.1462799999999</v>
      </c>
      <c r="R3" s="93">
        <f>R2/100000</f>
        <v>42.593620000000001</v>
      </c>
    </row>
    <row r="4" spans="1:22" ht="15.75" thickBot="1">
      <c r="B4" s="43"/>
      <c r="C4" s="44" t="s">
        <v>60</v>
      </c>
      <c r="D4" s="45"/>
      <c r="E4" s="45"/>
      <c r="F4" s="44"/>
      <c r="G4" s="44"/>
      <c r="H4" s="36"/>
      <c r="I4" s="36"/>
      <c r="J4" s="74" t="s">
        <v>111</v>
      </c>
      <c r="K4" s="74">
        <f>SUM(L4:P4)</f>
        <v>2.859064</v>
      </c>
      <c r="L4" s="74"/>
      <c r="M4" s="74"/>
      <c r="N4" s="74"/>
      <c r="O4" s="74"/>
      <c r="P4" s="97">
        <v>2.859064</v>
      </c>
      <c r="R4">
        <v>2859.0639999999999</v>
      </c>
      <c r="S4">
        <f>R4/1000</f>
        <v>2.859064</v>
      </c>
    </row>
    <row r="5" spans="1:22">
      <c r="A5" t="s">
        <v>70</v>
      </c>
      <c r="B5" s="46" t="s">
        <v>70</v>
      </c>
      <c r="C5" s="47">
        <v>0</v>
      </c>
      <c r="D5" s="48">
        <v>0</v>
      </c>
      <c r="E5" s="48">
        <v>0</v>
      </c>
      <c r="F5" s="48">
        <v>0</v>
      </c>
      <c r="G5" s="49">
        <v>0</v>
      </c>
      <c r="H5" s="50"/>
      <c r="J5" s="74" t="s">
        <v>112</v>
      </c>
      <c r="K5" s="74">
        <f t="shared" ref="K5:K19" si="0">SUM(L5:P5)</f>
        <v>7.6092560000000002</v>
      </c>
      <c r="L5" s="97">
        <v>3.429611261091595</v>
      </c>
      <c r="M5" s="97">
        <v>2.104492077591829</v>
      </c>
      <c r="N5" s="97">
        <v>2.0751526613165763</v>
      </c>
      <c r="O5" s="97"/>
      <c r="P5" s="97"/>
      <c r="R5">
        <v>7609.2560000000003</v>
      </c>
      <c r="S5">
        <f>R5/1000</f>
        <v>7.6092560000000002</v>
      </c>
      <c r="T5">
        <f>$S5*L5/$K5</f>
        <v>3.429611261091595</v>
      </c>
      <c r="U5">
        <f t="shared" ref="U5:V5" si="1">$S5*M5/$K5</f>
        <v>2.1044920775918294</v>
      </c>
      <c r="V5">
        <f t="shared" si="1"/>
        <v>2.0751526613165763</v>
      </c>
    </row>
    <row r="6" spans="1:22">
      <c r="A6" t="s">
        <v>71</v>
      </c>
      <c r="B6" s="51" t="s">
        <v>71</v>
      </c>
      <c r="C6" s="47">
        <v>0</v>
      </c>
      <c r="D6" s="52">
        <v>0</v>
      </c>
      <c r="E6" s="52">
        <v>0</v>
      </c>
      <c r="F6" s="52">
        <v>0</v>
      </c>
      <c r="G6" s="53">
        <v>0</v>
      </c>
      <c r="H6" s="54"/>
      <c r="I6" s="36"/>
      <c r="J6" s="74" t="s">
        <v>113</v>
      </c>
      <c r="K6" s="74">
        <f t="shared" si="0"/>
        <v>28.535699000000001</v>
      </c>
      <c r="L6" s="97">
        <v>11.221482721735905</v>
      </c>
      <c r="M6" s="97">
        <v>7.8699513595860484</v>
      </c>
      <c r="N6" s="97">
        <v>9.4442649186780478</v>
      </c>
      <c r="O6" s="97"/>
      <c r="P6" s="97"/>
      <c r="R6">
        <v>28535.699000000001</v>
      </c>
      <c r="S6">
        <f t="shared" ref="S6:S7" si="2">R6/1000</f>
        <v>28.535699000000001</v>
      </c>
      <c r="T6">
        <f t="shared" ref="T6:T7" si="3">$S6*L6/$K6</f>
        <v>11.221482721735905</v>
      </c>
      <c r="U6">
        <f t="shared" ref="U6:U7" si="4">$S6*M6/$K6</f>
        <v>7.8699513595860484</v>
      </c>
      <c r="V6">
        <f t="shared" ref="V6:V7" si="5">$S6*N6/$K6</f>
        <v>9.4442649186780478</v>
      </c>
    </row>
    <row r="7" spans="1:22">
      <c r="A7" t="s">
        <v>72</v>
      </c>
      <c r="B7" s="51" t="s">
        <v>72</v>
      </c>
      <c r="C7" s="47">
        <v>0</v>
      </c>
      <c r="D7" s="52">
        <v>0</v>
      </c>
      <c r="E7" s="52">
        <v>0</v>
      </c>
      <c r="F7" s="52">
        <v>0</v>
      </c>
      <c r="G7" s="55">
        <v>0</v>
      </c>
      <c r="H7" s="56"/>
      <c r="I7" s="36"/>
      <c r="J7" s="74" t="s">
        <v>114</v>
      </c>
      <c r="K7" s="74">
        <f t="shared" si="0"/>
        <v>96.575473000000017</v>
      </c>
      <c r="L7" s="97">
        <v>39.786381565771869</v>
      </c>
      <c r="M7" s="97">
        <v>25.710251283411687</v>
      </c>
      <c r="N7" s="97">
        <v>31.078840150816461</v>
      </c>
      <c r="O7" s="97"/>
      <c r="P7" s="97"/>
      <c r="R7">
        <v>96575.472999999998</v>
      </c>
      <c r="S7">
        <f t="shared" si="2"/>
        <v>96.575473000000002</v>
      </c>
      <c r="T7">
        <f t="shared" si="3"/>
        <v>39.786381565771862</v>
      </c>
      <c r="U7">
        <f t="shared" si="4"/>
        <v>25.710251283411683</v>
      </c>
      <c r="V7">
        <f t="shared" si="5"/>
        <v>31.078840150816458</v>
      </c>
    </row>
    <row r="8" spans="1:22">
      <c r="A8" t="s">
        <v>73</v>
      </c>
      <c r="B8" s="51" t="s">
        <v>73</v>
      </c>
      <c r="C8" s="47">
        <v>0</v>
      </c>
      <c r="D8" s="57">
        <v>0</v>
      </c>
      <c r="E8" s="57">
        <v>0</v>
      </c>
      <c r="F8" s="57">
        <v>0</v>
      </c>
      <c r="G8" s="55">
        <v>0</v>
      </c>
      <c r="H8" s="56"/>
      <c r="I8" s="36"/>
      <c r="J8" s="74" t="s">
        <v>65</v>
      </c>
      <c r="K8" s="74">
        <f t="shared" si="0"/>
        <v>284.65121999999997</v>
      </c>
      <c r="L8" s="97">
        <f>D48</f>
        <v>42.234014121478822</v>
      </c>
      <c r="M8" s="97">
        <f t="shared" ref="M8:N8" si="6">E48</f>
        <v>155.24387235147802</v>
      </c>
      <c r="N8" s="97">
        <f t="shared" si="6"/>
        <v>87.173333527043141</v>
      </c>
      <c r="O8" s="97"/>
      <c r="P8" s="97"/>
      <c r="R8" s="94">
        <v>284651212</v>
      </c>
      <c r="S8">
        <f>R8/1000000</f>
        <v>284.65121199999999</v>
      </c>
    </row>
    <row r="9" spans="1:22">
      <c r="A9" t="s">
        <v>74</v>
      </c>
      <c r="B9" s="51" t="s">
        <v>74</v>
      </c>
      <c r="C9" s="47">
        <v>8.2813789999999994</v>
      </c>
      <c r="D9" s="57">
        <v>0.51917453580591011</v>
      </c>
      <c r="E9" s="57">
        <v>2.8846583414355886</v>
      </c>
      <c r="F9" s="57">
        <v>4.8775461227585</v>
      </c>
      <c r="G9" s="55">
        <v>0</v>
      </c>
      <c r="H9" s="56"/>
      <c r="I9" s="36"/>
      <c r="J9" s="74" t="s">
        <v>115</v>
      </c>
      <c r="K9" s="74">
        <f t="shared" si="0"/>
        <v>0</v>
      </c>
      <c r="L9" s="97">
        <f>D20</f>
        <v>0</v>
      </c>
      <c r="M9" s="97">
        <f t="shared" ref="M9:O9" si="7">E20</f>
        <v>0</v>
      </c>
      <c r="N9" s="97">
        <f t="shared" si="7"/>
        <v>0</v>
      </c>
      <c r="O9" s="97">
        <f t="shared" si="7"/>
        <v>0</v>
      </c>
      <c r="P9" s="97"/>
    </row>
    <row r="10" spans="1:22">
      <c r="A10" t="s">
        <v>75</v>
      </c>
      <c r="B10" s="51" t="s">
        <v>75</v>
      </c>
      <c r="C10" s="47">
        <v>0</v>
      </c>
      <c r="D10" s="57">
        <v>0</v>
      </c>
      <c r="E10" s="57">
        <v>0</v>
      </c>
      <c r="F10" s="57">
        <v>0</v>
      </c>
      <c r="G10" s="55">
        <v>0</v>
      </c>
      <c r="H10" s="56"/>
      <c r="I10" s="36"/>
      <c r="J10" s="74" t="s">
        <v>116</v>
      </c>
      <c r="K10" s="74">
        <f t="shared" si="0"/>
        <v>371.4856676</v>
      </c>
      <c r="L10" s="97">
        <f>D21</f>
        <v>274.18786266338333</v>
      </c>
      <c r="M10" s="97">
        <f t="shared" ref="M10:N10" si="8">E21</f>
        <v>92.761550419359438</v>
      </c>
      <c r="N10" s="97">
        <f t="shared" si="8"/>
        <v>4.5362545172572455</v>
      </c>
      <c r="O10" s="97"/>
      <c r="P10" s="97"/>
      <c r="R10" s="25"/>
    </row>
    <row r="11" spans="1:22">
      <c r="A11" t="s">
        <v>76</v>
      </c>
      <c r="B11" s="51" t="s">
        <v>76</v>
      </c>
      <c r="C11" s="47">
        <v>2.0126113999999999</v>
      </c>
      <c r="D11" s="57">
        <v>1.3067934212630951E-2</v>
      </c>
      <c r="E11" s="57">
        <v>7.597335480166896E-3</v>
      </c>
      <c r="F11" s="57">
        <v>1.9919461303072021</v>
      </c>
      <c r="G11" s="55">
        <v>0</v>
      </c>
      <c r="H11" s="56"/>
      <c r="I11" s="36"/>
      <c r="J11" s="74" t="s">
        <v>117</v>
      </c>
      <c r="K11" s="74">
        <f t="shared" si="0"/>
        <v>278.18620950000002</v>
      </c>
      <c r="L11" s="97">
        <f>D24</f>
        <v>6.9767742267362931E-2</v>
      </c>
      <c r="M11" s="97">
        <f t="shared" ref="M11:N11" si="9">E24</f>
        <v>15.382174728150018</v>
      </c>
      <c r="N11" s="97">
        <f t="shared" si="9"/>
        <v>262.73426702958261</v>
      </c>
      <c r="O11" s="97"/>
      <c r="P11" s="97"/>
      <c r="Q11" s="98"/>
      <c r="R11" s="94"/>
    </row>
    <row r="12" spans="1:22">
      <c r="A12" t="s">
        <v>77</v>
      </c>
      <c r="B12" s="51" t="s">
        <v>77</v>
      </c>
      <c r="C12" s="47">
        <v>5.9139122000000004</v>
      </c>
      <c r="D12" s="57">
        <v>2.5973902382399996</v>
      </c>
      <c r="E12" s="57">
        <v>1.5021336988000009</v>
      </c>
      <c r="F12" s="57">
        <v>1.8143882629599994</v>
      </c>
      <c r="G12" s="55">
        <v>0</v>
      </c>
      <c r="H12" s="56"/>
      <c r="I12" s="36"/>
      <c r="J12" s="74" t="s">
        <v>118</v>
      </c>
      <c r="K12" s="74">
        <f t="shared" si="0"/>
        <v>64.443626800000004</v>
      </c>
      <c r="L12" s="97">
        <f>D30</f>
        <v>44.565777892434078</v>
      </c>
      <c r="M12" s="97">
        <f t="shared" ref="M12:N12" si="10">E30</f>
        <v>0</v>
      </c>
      <c r="N12" s="97">
        <f t="shared" si="10"/>
        <v>19.877848907565927</v>
      </c>
      <c r="O12" s="97"/>
      <c r="P12" s="97"/>
    </row>
    <row r="13" spans="1:22">
      <c r="A13" t="s">
        <v>78</v>
      </c>
      <c r="B13" s="51" t="s">
        <v>78</v>
      </c>
      <c r="C13" s="47">
        <v>8.588293199999999</v>
      </c>
      <c r="D13" s="57">
        <v>3.7719783734400001</v>
      </c>
      <c r="E13" s="57">
        <v>2.1814264727999992</v>
      </c>
      <c r="F13" s="57">
        <v>2.6348883537599987</v>
      </c>
      <c r="G13" s="55">
        <v>0</v>
      </c>
      <c r="H13" s="56"/>
      <c r="I13" s="36"/>
      <c r="J13" s="74" t="s">
        <v>119</v>
      </c>
      <c r="K13" s="74">
        <f t="shared" si="0"/>
        <v>41.474956400000011</v>
      </c>
      <c r="L13" s="97">
        <f>D31</f>
        <v>18.158804935161328</v>
      </c>
      <c r="M13" s="97">
        <f t="shared" ref="M13:N13" si="11">E31</f>
        <v>10.618642857278394</v>
      </c>
      <c r="N13" s="97">
        <f t="shared" si="11"/>
        <v>12.697508607560287</v>
      </c>
      <c r="O13" s="97"/>
      <c r="P13" s="97"/>
    </row>
    <row r="14" spans="1:22">
      <c r="A14" t="s">
        <v>79</v>
      </c>
      <c r="B14" s="51" t="s">
        <v>79</v>
      </c>
      <c r="C14" s="47">
        <v>11.0488643</v>
      </c>
      <c r="D14" s="57">
        <v>4.8526612005600001</v>
      </c>
      <c r="E14" s="57">
        <v>2.8064115322000007</v>
      </c>
      <c r="F14" s="57">
        <v>3.3897915672400005</v>
      </c>
      <c r="G14" s="55">
        <v>0</v>
      </c>
      <c r="H14" s="56"/>
      <c r="I14" s="36"/>
      <c r="J14" s="74" t="s">
        <v>120</v>
      </c>
      <c r="K14" s="74">
        <f t="shared" si="0"/>
        <v>84.101727100000005</v>
      </c>
      <c r="L14" s="97">
        <f>D32</f>
        <v>49.864206539985325</v>
      </c>
      <c r="M14" s="97">
        <f t="shared" ref="M14:N14" si="12">E32</f>
        <v>34.23752056001468</v>
      </c>
      <c r="N14" s="97">
        <f t="shared" si="12"/>
        <v>0</v>
      </c>
      <c r="O14" s="97"/>
      <c r="P14" s="97"/>
    </row>
    <row r="15" spans="1:22">
      <c r="A15" t="s">
        <v>80</v>
      </c>
      <c r="B15" s="51" t="s">
        <v>80</v>
      </c>
      <c r="C15" s="47">
        <v>6.7144661000000001</v>
      </c>
      <c r="D15" s="57">
        <v>2.9489935111200007</v>
      </c>
      <c r="E15" s="57">
        <v>1.7054743893999991</v>
      </c>
      <c r="F15" s="57">
        <v>2.0599981994799998</v>
      </c>
      <c r="G15" s="55">
        <v>0</v>
      </c>
      <c r="H15" s="56"/>
      <c r="I15" s="36"/>
      <c r="J15" s="74" t="s">
        <v>121</v>
      </c>
      <c r="K15" s="74">
        <f t="shared" si="0"/>
        <v>11.900652300000001</v>
      </c>
      <c r="L15" s="97">
        <f>D38</f>
        <v>5.3090533418781103</v>
      </c>
      <c r="M15" s="97">
        <f t="shared" ref="M15:N15" si="13">E38</f>
        <v>3.1743796404634472</v>
      </c>
      <c r="N15" s="97">
        <f t="shared" si="13"/>
        <v>3.4172193176584429</v>
      </c>
      <c r="O15" s="97"/>
      <c r="P15" s="97"/>
    </row>
    <row r="16" spans="1:22">
      <c r="A16" t="s">
        <v>81</v>
      </c>
      <c r="B16" s="51" t="s">
        <v>81</v>
      </c>
      <c r="C16" s="47">
        <v>0.93091199999999996</v>
      </c>
      <c r="D16" s="57">
        <v>0.73248313939763776</v>
      </c>
      <c r="E16" s="57">
        <v>0.17816959669231344</v>
      </c>
      <c r="F16" s="57">
        <v>2.0259263910048654E-2</v>
      </c>
      <c r="G16" s="55">
        <v>0</v>
      </c>
      <c r="H16" s="56"/>
      <c r="I16" s="36"/>
      <c r="J16" s="74" t="s">
        <v>122</v>
      </c>
      <c r="K16" s="74">
        <f t="shared" si="0"/>
        <v>23.856874600000001</v>
      </c>
      <c r="L16" s="97">
        <f>D39</f>
        <v>10.670112100292203</v>
      </c>
      <c r="M16" s="97">
        <f t="shared" ref="M16:N16" si="14">E39</f>
        <v>6.3917607855593861</v>
      </c>
      <c r="N16" s="97">
        <f t="shared" si="14"/>
        <v>6.7950017141484134</v>
      </c>
      <c r="O16" s="97"/>
      <c r="P16" s="97"/>
    </row>
    <row r="17" spans="1:18">
      <c r="A17" t="s">
        <v>82</v>
      </c>
      <c r="B17" s="51" t="s">
        <v>82</v>
      </c>
      <c r="C17" s="47">
        <v>3.8137445999999997</v>
      </c>
      <c r="D17" s="57">
        <v>0.92250470077740732</v>
      </c>
      <c r="E17" s="57">
        <v>0.768275448767896</v>
      </c>
      <c r="F17" s="57">
        <v>2.1229644504546963</v>
      </c>
      <c r="G17" s="55">
        <v>0</v>
      </c>
      <c r="H17" s="58"/>
      <c r="I17" s="72"/>
      <c r="J17" s="74" t="s">
        <v>123</v>
      </c>
      <c r="K17" s="74">
        <f t="shared" si="0"/>
        <v>9.1354641000000001</v>
      </c>
      <c r="L17" s="97">
        <f>D40</f>
        <v>4.3052587840823371</v>
      </c>
      <c r="M17" s="97">
        <f t="shared" ref="M17:N17" si="15">E40</f>
        <v>2.363221397490137</v>
      </c>
      <c r="N17" s="97">
        <f t="shared" si="15"/>
        <v>2.4669839184275264</v>
      </c>
      <c r="O17" s="97"/>
      <c r="P17" s="97"/>
    </row>
    <row r="18" spans="1:18">
      <c r="A18" t="s">
        <v>83</v>
      </c>
      <c r="B18" s="51" t="s">
        <v>83</v>
      </c>
      <c r="C18" s="47">
        <v>0</v>
      </c>
      <c r="D18" s="57">
        <v>0</v>
      </c>
      <c r="E18" s="57">
        <v>0</v>
      </c>
      <c r="F18" s="57">
        <v>0</v>
      </c>
      <c r="G18" s="55">
        <v>0</v>
      </c>
      <c r="H18" s="56"/>
      <c r="I18" s="36"/>
      <c r="J18" s="74" t="s">
        <v>124</v>
      </c>
      <c r="K18" s="74">
        <f t="shared" si="0"/>
        <v>83.550120300000003</v>
      </c>
      <c r="L18" s="97">
        <f>D34</f>
        <v>16.135110774511286</v>
      </c>
      <c r="M18" s="97">
        <f t="shared" ref="M18:N18" si="16">E34</f>
        <v>41.939944496993292</v>
      </c>
      <c r="N18" s="97">
        <f t="shared" si="16"/>
        <v>25.475065028495429</v>
      </c>
      <c r="O18" s="97"/>
      <c r="P18" s="97"/>
    </row>
    <row r="19" spans="1:18">
      <c r="A19" t="s">
        <v>84</v>
      </c>
      <c r="B19" s="51" t="s">
        <v>84</v>
      </c>
      <c r="C19" s="47">
        <v>2.9190000000000002E-3</v>
      </c>
      <c r="D19" s="57">
        <v>0</v>
      </c>
      <c r="E19" s="57">
        <v>0</v>
      </c>
      <c r="F19" s="57">
        <v>2.9190000000000002E-3</v>
      </c>
      <c r="G19" s="55">
        <v>0</v>
      </c>
      <c r="H19" s="56"/>
      <c r="I19" s="36"/>
      <c r="J19" s="74" t="s">
        <v>125</v>
      </c>
      <c r="K19" s="74">
        <f t="shared" si="0"/>
        <v>184.78020999999998</v>
      </c>
      <c r="L19" s="74"/>
      <c r="M19" s="74"/>
      <c r="N19" s="74">
        <v>184.78020999999998</v>
      </c>
      <c r="O19" s="74"/>
      <c r="P19" s="74"/>
    </row>
    <row r="20" spans="1:18" ht="15.75" thickBot="1">
      <c r="A20" t="s">
        <v>85</v>
      </c>
      <c r="B20" s="51" t="s">
        <v>85</v>
      </c>
      <c r="C20" s="47">
        <v>0</v>
      </c>
      <c r="D20" s="57">
        <v>0</v>
      </c>
      <c r="E20" s="57">
        <v>0</v>
      </c>
      <c r="F20" s="57">
        <v>0</v>
      </c>
      <c r="G20" s="55">
        <v>0</v>
      </c>
      <c r="H20" s="56"/>
      <c r="I20" s="36"/>
      <c r="J20" s="75"/>
      <c r="K20" s="79"/>
      <c r="L20" s="79"/>
      <c r="M20" s="79"/>
      <c r="N20" s="79"/>
      <c r="O20" s="75"/>
      <c r="P20" s="76"/>
      <c r="R20" s="25"/>
    </row>
    <row r="21" spans="1:18" ht="15.75" thickBot="1">
      <c r="A21" t="s">
        <v>86</v>
      </c>
      <c r="B21" s="51" t="s">
        <v>86</v>
      </c>
      <c r="C21" s="47">
        <v>371.4856676</v>
      </c>
      <c r="D21" s="57">
        <v>274.18786266338333</v>
      </c>
      <c r="E21" s="57">
        <v>92.761550419359438</v>
      </c>
      <c r="F21" s="57">
        <v>4.5362545172572455</v>
      </c>
      <c r="G21" s="55">
        <v>0</v>
      </c>
      <c r="H21" s="56"/>
      <c r="I21" s="25"/>
      <c r="J21" s="77" t="s">
        <v>68</v>
      </c>
      <c r="K21" s="95">
        <f>SUM(K4:K20)</f>
        <v>1573.1462207000004</v>
      </c>
      <c r="L21" s="78">
        <f t="shared" ref="L21:P21" si="17">SUM(L4:L20)</f>
        <v>519.93744444407355</v>
      </c>
      <c r="M21" s="78">
        <f t="shared" si="17"/>
        <v>397.79776195737634</v>
      </c>
      <c r="N21" s="78">
        <f t="shared" si="17"/>
        <v>652.55195029855008</v>
      </c>
      <c r="O21" s="78">
        <f t="shared" si="17"/>
        <v>0</v>
      </c>
      <c r="P21" s="78">
        <f t="shared" si="17"/>
        <v>2.859064</v>
      </c>
    </row>
    <row r="22" spans="1:18">
      <c r="A22" t="s">
        <v>87</v>
      </c>
      <c r="B22" s="51" t="s">
        <v>87</v>
      </c>
      <c r="C22" s="47">
        <v>4.2211859</v>
      </c>
      <c r="D22" s="57">
        <v>1.8539448472800002</v>
      </c>
      <c r="E22" s="57">
        <v>1.0721812185999999</v>
      </c>
      <c r="F22" s="57">
        <v>1.2950598341200001</v>
      </c>
      <c r="G22" s="55">
        <v>0</v>
      </c>
      <c r="H22" s="56"/>
      <c r="I22" s="25"/>
    </row>
    <row r="23" spans="1:18">
      <c r="A23" t="s">
        <v>88</v>
      </c>
      <c r="B23" s="51" t="s">
        <v>88</v>
      </c>
      <c r="C23" s="47">
        <v>14.532066500000001</v>
      </c>
      <c r="D23" s="57">
        <v>6.382483606800001</v>
      </c>
      <c r="E23" s="57">
        <v>3.6911448909999982</v>
      </c>
      <c r="F23" s="57">
        <v>4.4584380022000012</v>
      </c>
      <c r="G23" s="55">
        <v>0</v>
      </c>
      <c r="H23" s="58"/>
      <c r="I23" s="73"/>
      <c r="J23" s="25"/>
    </row>
    <row r="24" spans="1:18">
      <c r="A24" t="s">
        <v>89</v>
      </c>
      <c r="B24" s="51" t="s">
        <v>89</v>
      </c>
      <c r="C24" s="47">
        <v>278.18620950000002</v>
      </c>
      <c r="D24" s="57">
        <v>6.9767742267362931E-2</v>
      </c>
      <c r="E24" s="57">
        <v>15.382174728150018</v>
      </c>
      <c r="F24" s="57">
        <v>262.73426702958261</v>
      </c>
      <c r="G24" s="55">
        <v>0</v>
      </c>
      <c r="H24" s="58"/>
      <c r="I24" s="73"/>
    </row>
    <row r="25" spans="1:18">
      <c r="A25" t="s">
        <v>90</v>
      </c>
      <c r="B25" s="51" t="s">
        <v>90</v>
      </c>
      <c r="C25" s="47">
        <v>0</v>
      </c>
      <c r="D25" s="57">
        <v>0</v>
      </c>
      <c r="E25" s="57">
        <v>0</v>
      </c>
      <c r="F25" s="57">
        <v>0</v>
      </c>
      <c r="G25" s="55">
        <v>0</v>
      </c>
      <c r="H25" s="58"/>
      <c r="I25" s="73"/>
    </row>
    <row r="26" spans="1:18">
      <c r="A26" t="s">
        <v>91</v>
      </c>
      <c r="B26" s="51" t="s">
        <v>91</v>
      </c>
      <c r="C26" s="47">
        <v>6.4704497000000005</v>
      </c>
      <c r="D26" s="57">
        <v>4.4853472311866112</v>
      </c>
      <c r="E26" s="57">
        <v>0</v>
      </c>
      <c r="F26" s="57">
        <v>1.9851024688133894</v>
      </c>
      <c r="G26" s="55">
        <v>0</v>
      </c>
      <c r="H26" s="58"/>
      <c r="I26" s="73"/>
    </row>
    <row r="27" spans="1:18">
      <c r="A27" t="s">
        <v>92</v>
      </c>
      <c r="B27" s="51" t="s">
        <v>92</v>
      </c>
      <c r="C27" s="47">
        <v>28.737373900000001</v>
      </c>
      <c r="D27" s="57">
        <v>19.920747587480001</v>
      </c>
      <c r="E27" s="57">
        <v>0</v>
      </c>
      <c r="F27" s="57">
        <v>8.8166263125199986</v>
      </c>
      <c r="G27" s="55">
        <v>0</v>
      </c>
      <c r="H27" s="56"/>
      <c r="I27" s="25"/>
    </row>
    <row r="28" spans="1:18">
      <c r="A28" t="s">
        <v>93</v>
      </c>
      <c r="B28" s="51" t="s">
        <v>93</v>
      </c>
      <c r="C28" s="47">
        <v>22.911124300000001</v>
      </c>
      <c r="D28" s="57">
        <v>10.062565792559999</v>
      </c>
      <c r="E28" s="57">
        <v>5.8194255722000028</v>
      </c>
      <c r="F28" s="57">
        <v>7.0291329352399998</v>
      </c>
      <c r="G28" s="59">
        <v>0</v>
      </c>
      <c r="H28" s="56"/>
      <c r="I28" s="25"/>
    </row>
    <row r="29" spans="1:18">
      <c r="A29" t="s">
        <v>94</v>
      </c>
      <c r="B29" s="51" t="s">
        <v>94</v>
      </c>
      <c r="C29" s="47">
        <v>30.6432602</v>
      </c>
      <c r="D29" s="57">
        <v>13.45985282543735</v>
      </c>
      <c r="E29" s="57">
        <v>7.7827602541055914</v>
      </c>
      <c r="F29" s="57">
        <v>9.4006471204570587</v>
      </c>
      <c r="G29" s="55">
        <v>0</v>
      </c>
      <c r="H29" s="56"/>
      <c r="I29" s="25"/>
    </row>
    <row r="30" spans="1:18">
      <c r="A30" t="s">
        <v>95</v>
      </c>
      <c r="B30" s="51" t="s">
        <v>95</v>
      </c>
      <c r="C30" s="47">
        <v>64.443626800000004</v>
      </c>
      <c r="D30" s="57">
        <v>44.565777892434078</v>
      </c>
      <c r="E30" s="57">
        <v>0</v>
      </c>
      <c r="F30" s="57">
        <v>19.877848907565927</v>
      </c>
      <c r="G30" s="55">
        <v>0</v>
      </c>
      <c r="H30" s="56"/>
      <c r="I30" s="25"/>
    </row>
    <row r="31" spans="1:18">
      <c r="A31" t="s">
        <v>96</v>
      </c>
      <c r="B31" s="51" t="s">
        <v>96</v>
      </c>
      <c r="C31" s="47">
        <v>41.474956400000011</v>
      </c>
      <c r="D31" s="57">
        <v>18.158804935161328</v>
      </c>
      <c r="E31" s="57">
        <v>10.618642857278394</v>
      </c>
      <c r="F31" s="57">
        <v>12.697508607560287</v>
      </c>
      <c r="G31" s="55">
        <v>0</v>
      </c>
      <c r="H31" s="56"/>
      <c r="I31" s="25"/>
    </row>
    <row r="32" spans="1:18">
      <c r="A32" t="s">
        <v>97</v>
      </c>
      <c r="B32" s="51" t="s">
        <v>97</v>
      </c>
      <c r="C32" s="47">
        <v>84.101727100000005</v>
      </c>
      <c r="D32" s="57">
        <v>49.864206539985325</v>
      </c>
      <c r="E32" s="57">
        <v>34.23752056001468</v>
      </c>
      <c r="F32" s="57">
        <v>0</v>
      </c>
      <c r="G32" s="55">
        <v>0</v>
      </c>
      <c r="H32" s="56"/>
      <c r="I32" s="25"/>
    </row>
    <row r="33" spans="1:9">
      <c r="A33" t="s">
        <v>98</v>
      </c>
      <c r="B33" s="51" t="s">
        <v>98</v>
      </c>
      <c r="C33" s="47">
        <v>0</v>
      </c>
      <c r="D33" s="57">
        <v>0</v>
      </c>
      <c r="E33" s="57">
        <v>0</v>
      </c>
      <c r="F33" s="57">
        <v>0</v>
      </c>
      <c r="G33" s="55">
        <v>0</v>
      </c>
      <c r="H33" s="56"/>
      <c r="I33" s="25"/>
    </row>
    <row r="34" spans="1:9">
      <c r="A34" t="s">
        <v>61</v>
      </c>
      <c r="B34" s="51" t="s">
        <v>61</v>
      </c>
      <c r="C34" s="47">
        <v>83.550120300000003</v>
      </c>
      <c r="D34" s="57">
        <v>16.135110774511286</v>
      </c>
      <c r="E34" s="57">
        <v>41.939944496993292</v>
      </c>
      <c r="F34" s="57">
        <v>25.475065028495429</v>
      </c>
      <c r="G34" s="55">
        <v>0</v>
      </c>
      <c r="H34" s="56"/>
      <c r="I34" s="25"/>
    </row>
    <row r="35" spans="1:9">
      <c r="A35" t="s">
        <v>99</v>
      </c>
      <c r="B35" s="51" t="s">
        <v>99</v>
      </c>
      <c r="C35" s="47">
        <v>21.0643016</v>
      </c>
      <c r="D35" s="57">
        <v>15.714839119655769</v>
      </c>
      <c r="E35" s="57">
        <v>5.3494624803442301</v>
      </c>
      <c r="F35" s="57">
        <v>0</v>
      </c>
      <c r="G35" s="55">
        <v>0</v>
      </c>
      <c r="H35" s="56"/>
      <c r="I35" s="25"/>
    </row>
    <row r="36" spans="1:9">
      <c r="A36" t="s">
        <v>100</v>
      </c>
      <c r="B36" s="51" t="s">
        <v>100</v>
      </c>
      <c r="C36" s="47">
        <v>8.182337200000001</v>
      </c>
      <c r="D36" s="57">
        <v>5.671788341650795</v>
      </c>
      <c r="E36" s="57">
        <v>0</v>
      </c>
      <c r="F36" s="57">
        <v>2.5105488583492059</v>
      </c>
      <c r="G36" s="55">
        <v>0</v>
      </c>
      <c r="H36" s="58"/>
      <c r="I36" s="73"/>
    </row>
    <row r="37" spans="1:9">
      <c r="A37" t="s">
        <v>101</v>
      </c>
      <c r="B37" s="51" t="s">
        <v>101</v>
      </c>
      <c r="C37" s="47">
        <v>0.4884174</v>
      </c>
      <c r="D37" s="57">
        <v>0.21451292208</v>
      </c>
      <c r="E37" s="57">
        <v>0.12405801960000001</v>
      </c>
      <c r="F37" s="57">
        <v>0.14984645832000001</v>
      </c>
      <c r="G37" s="55">
        <v>0</v>
      </c>
      <c r="H37" s="58"/>
      <c r="I37" s="73"/>
    </row>
    <row r="38" spans="1:9">
      <c r="A38" t="s">
        <v>62</v>
      </c>
      <c r="B38" s="51" t="s">
        <v>62</v>
      </c>
      <c r="C38" s="47">
        <v>11.900652300000001</v>
      </c>
      <c r="D38" s="57">
        <v>5.3090533418781103</v>
      </c>
      <c r="E38" s="57">
        <v>3.1743796404634472</v>
      </c>
      <c r="F38" s="57">
        <v>3.4172193176584429</v>
      </c>
      <c r="G38" s="55">
        <v>0</v>
      </c>
      <c r="H38" s="58"/>
      <c r="I38" s="73"/>
    </row>
    <row r="39" spans="1:9">
      <c r="A39" t="s">
        <v>63</v>
      </c>
      <c r="B39" s="51" t="s">
        <v>63</v>
      </c>
      <c r="C39" s="47">
        <v>23.856874600000001</v>
      </c>
      <c r="D39" s="57">
        <v>10.670112100292203</v>
      </c>
      <c r="E39" s="57">
        <v>6.3917607855593861</v>
      </c>
      <c r="F39" s="57">
        <v>6.7950017141484134</v>
      </c>
      <c r="G39" s="55">
        <v>0</v>
      </c>
      <c r="H39" s="58"/>
      <c r="I39" s="73"/>
    </row>
    <row r="40" spans="1:9">
      <c r="A40" t="s">
        <v>64</v>
      </c>
      <c r="B40" s="51" t="s">
        <v>64</v>
      </c>
      <c r="C40" s="47">
        <v>9.1354641000000001</v>
      </c>
      <c r="D40" s="57">
        <v>4.3052587840823371</v>
      </c>
      <c r="E40" s="57">
        <v>2.363221397490137</v>
      </c>
      <c r="F40" s="57">
        <v>2.4669839184275264</v>
      </c>
      <c r="G40" s="55">
        <v>0</v>
      </c>
      <c r="H40" s="56"/>
      <c r="I40" s="25"/>
    </row>
    <row r="41" spans="1:9">
      <c r="A41" t="s">
        <v>102</v>
      </c>
      <c r="B41" s="51" t="s">
        <v>102</v>
      </c>
      <c r="C41" s="47">
        <v>37.671868799999999</v>
      </c>
      <c r="D41" s="57">
        <v>16.545484776959988</v>
      </c>
      <c r="E41" s="57">
        <v>9.5686546752000101</v>
      </c>
      <c r="F41" s="57">
        <v>11.557729347840001</v>
      </c>
      <c r="G41" s="55">
        <v>0</v>
      </c>
      <c r="H41" s="56"/>
      <c r="I41" s="25"/>
    </row>
    <row r="42" spans="1:9">
      <c r="A42" t="s">
        <v>103</v>
      </c>
      <c r="B42" s="51" t="s">
        <v>103</v>
      </c>
      <c r="C42" s="47">
        <v>21.787591900000002</v>
      </c>
      <c r="D42" s="57">
        <v>9.5691103624800089</v>
      </c>
      <c r="E42" s="57">
        <v>5.5340483425999913</v>
      </c>
      <c r="F42" s="57">
        <v>6.6844331949200004</v>
      </c>
      <c r="G42" s="55">
        <v>0</v>
      </c>
      <c r="H42" s="56"/>
      <c r="I42" s="25"/>
    </row>
    <row r="43" spans="1:9">
      <c r="A43" t="s">
        <v>126</v>
      </c>
      <c r="B43" s="60" t="s">
        <v>126</v>
      </c>
      <c r="C43" s="47">
        <v>1.9263157095000003</v>
      </c>
      <c r="D43" s="61">
        <v>0.84603785961240019</v>
      </c>
      <c r="E43" s="61">
        <v>0.48928419021300007</v>
      </c>
      <c r="F43" s="61">
        <v>0.59099365967460005</v>
      </c>
      <c r="G43" s="55">
        <v>0</v>
      </c>
      <c r="H43" s="56"/>
      <c r="I43" s="25"/>
    </row>
    <row r="44" spans="1:9">
      <c r="A44" t="s">
        <v>104</v>
      </c>
      <c r="B44" s="60" t="s">
        <v>104</v>
      </c>
      <c r="C44" s="47">
        <v>2.1919677000000002</v>
      </c>
      <c r="D44" s="57">
        <v>0.96271221383999983</v>
      </c>
      <c r="E44" s="57">
        <v>0.55675979580000001</v>
      </c>
      <c r="F44" s="57">
        <v>0.67249569036000034</v>
      </c>
      <c r="G44" s="55">
        <v>0</v>
      </c>
      <c r="H44" s="56"/>
      <c r="I44" s="25"/>
    </row>
    <row r="45" spans="1:9">
      <c r="A45" t="s">
        <v>105</v>
      </c>
      <c r="B45" s="60" t="s">
        <v>105</v>
      </c>
      <c r="C45" s="47">
        <v>7.6092849999999999</v>
      </c>
      <c r="D45" s="57">
        <v>3.4296243318473389</v>
      </c>
      <c r="E45" s="57">
        <v>2.1045000981223843</v>
      </c>
      <c r="F45" s="57">
        <v>2.0751605700302767</v>
      </c>
      <c r="G45" s="55">
        <v>0</v>
      </c>
      <c r="H45" s="56"/>
      <c r="I45" s="25"/>
    </row>
    <row r="46" spans="1:9">
      <c r="A46" t="s">
        <v>106</v>
      </c>
      <c r="B46" s="60" t="s">
        <v>106</v>
      </c>
      <c r="C46" s="47">
        <v>28.535704000000003</v>
      </c>
      <c r="D46" s="57">
        <v>11.221484687954206</v>
      </c>
      <c r="E46" s="57">
        <v>7.8699527385519819</v>
      </c>
      <c r="F46" s="57">
        <v>9.4442665734938132</v>
      </c>
      <c r="G46" s="55">
        <v>0</v>
      </c>
      <c r="H46" s="56"/>
      <c r="I46" s="25"/>
    </row>
    <row r="47" spans="1:9">
      <c r="A47" t="s">
        <v>107</v>
      </c>
      <c r="B47" s="60" t="s">
        <v>107</v>
      </c>
      <c r="C47" s="47">
        <v>96.57543299999999</v>
      </c>
      <c r="D47" s="57">
        <v>39.786365086895671</v>
      </c>
      <c r="E47" s="57">
        <v>25.710240634641146</v>
      </c>
      <c r="F47" s="57">
        <v>31.078827278463184</v>
      </c>
      <c r="G47" s="55">
        <v>0</v>
      </c>
      <c r="H47" s="56"/>
      <c r="I47" s="25"/>
    </row>
    <row r="48" spans="1:9">
      <c r="A48" t="s">
        <v>65</v>
      </c>
      <c r="B48" s="60" t="s">
        <v>65</v>
      </c>
      <c r="C48" s="47">
        <v>284.65121999999997</v>
      </c>
      <c r="D48" s="57">
        <v>42.234014121478822</v>
      </c>
      <c r="E48" s="57">
        <v>155.24387235147802</v>
      </c>
      <c r="F48" s="57">
        <v>87.173333527043141</v>
      </c>
      <c r="G48" s="55">
        <v>0</v>
      </c>
      <c r="H48" s="56"/>
      <c r="I48" s="25"/>
    </row>
    <row r="49" spans="1:9">
      <c r="A49" t="s">
        <v>66</v>
      </c>
      <c r="B49" s="62" t="s">
        <v>66</v>
      </c>
      <c r="C49" s="47"/>
      <c r="D49" s="63"/>
      <c r="E49" s="63"/>
      <c r="F49" s="63"/>
      <c r="G49" s="64"/>
      <c r="H49" s="56"/>
      <c r="I49" s="25"/>
    </row>
    <row r="50" spans="1:9" ht="21">
      <c r="A50" t="s">
        <v>108</v>
      </c>
      <c r="B50" s="65" t="s">
        <v>108</v>
      </c>
      <c r="C50" s="47">
        <v>2.9045540000000001</v>
      </c>
      <c r="D50" s="66"/>
      <c r="E50" s="66"/>
      <c r="F50" s="66"/>
      <c r="G50" s="67"/>
      <c r="H50" s="58">
        <v>2.9045540000000001</v>
      </c>
      <c r="I50" s="73"/>
    </row>
    <row r="51" spans="1:9" ht="15.75" thickBot="1">
      <c r="A51" t="s">
        <v>109</v>
      </c>
      <c r="B51" s="68" t="s">
        <v>109</v>
      </c>
      <c r="C51" s="47">
        <v>0.59046719999999997</v>
      </c>
      <c r="D51" s="69"/>
      <c r="E51" s="69"/>
      <c r="F51" s="69">
        <v>0.56338220000000006</v>
      </c>
      <c r="G51" s="70"/>
      <c r="H51" s="71"/>
      <c r="I51" s="25"/>
    </row>
  </sheetData>
  <mergeCells count="2">
    <mergeCell ref="C2:G2"/>
    <mergeCell ref="K2:O2"/>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Bill</vt:lpstr>
      <vt:lpstr>Calculation</vt:lpstr>
      <vt:lpstr>Bill!Print_Area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SHUSHIL GUPTA</dc:creator>
  <cp:lastModifiedBy>Windows User</cp:lastModifiedBy>
  <cp:lastPrinted>2021-12-03T06:51:45Z</cp:lastPrinted>
  <dcterms:created xsi:type="dcterms:W3CDTF">2019-11-07T06:41:50Z</dcterms:created>
  <dcterms:modified xsi:type="dcterms:W3CDTF">2021-12-03T06:52:01Z</dcterms:modified>
</cp:coreProperties>
</file>